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45" firstSheet="1" activeTab="2"/>
  </bookViews>
  <sheets>
    <sheet name="2023年区级一般公共预算收入完成情况表" sheetId="2" r:id="rId1"/>
    <sheet name="2023年一般公共预算支出完成情况表" sheetId="3" r:id="rId2"/>
    <sheet name="2023年双清区一般公共预算收支决算平衡表" sheetId="4" r:id="rId3"/>
    <sheet name="2023年双清区政府性基金预算收支情况表" sheetId="5" r:id="rId4"/>
    <sheet name="2023年双清区国有资本经营预算收支总表" sheetId="6" r:id="rId5"/>
    <sheet name="2023年度双清区社会保险基金预算收支情况表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  <definedName name="\q" localSheetId="0">[1]国家!#REF!</definedName>
    <definedName name="\z" localSheetId="0">[2]中央!#REF!</definedName>
    <definedName name="_124sq" localSheetId="0">#REF!</definedName>
    <definedName name="_212双清" localSheetId="0">#REF!</definedName>
    <definedName name="_226sq" localSheetId="0">#REF!</definedName>
    <definedName name="_5双清" localSheetId="0">#REF!</definedName>
    <definedName name="_6_其他" localSheetId="0">#REF!</definedName>
    <definedName name="_xlnm._FilterDatabase" localSheetId="0" hidden="1">#REF!</definedName>
    <definedName name="a" localSheetId="0">#REF!</definedName>
    <definedName name="aa" localSheetId="0">#REF!</definedName>
    <definedName name="aaa" localSheetId="0">[3]中央!#REF!</definedName>
    <definedName name="ABC" localSheetId="0">#REF!</definedName>
    <definedName name="ABD" localSheetId="0">#REF!</definedName>
    <definedName name="county" localSheetId="0">#REF!</definedName>
    <definedName name="data" localSheetId="0">#REF!</definedName>
    <definedName name="database2" localSheetId="0">#REF!</definedName>
    <definedName name="database3" localSheetId="0">#REF!</definedName>
    <definedName name="dsaad" localSheetId="0">#REF!</definedName>
    <definedName name="gxxe2003" localSheetId="0">'[16]P1012001'!$A$6:$E$117</definedName>
    <definedName name="hhhh" localSheetId="0">#REF!</definedName>
    <definedName name="kkkk" localSheetId="0">#REF!</definedName>
    <definedName name="_xlnm.Print_Area" localSheetId="0">'2023年区级一般公共预算收入完成情况表'!$A$1:$I$28</definedName>
    <definedName name="Print_Area_MI" localSheetId="0">[1]国家!#REF!</definedName>
    <definedName name="Sheet1" localSheetId="0">#REF!</definedName>
    <definedName name="sheet33" localSheetId="0">#REF!</definedName>
    <definedName name="财政供养" localSheetId="0">#REF!</definedName>
    <definedName name="常常" localSheetId="0">#REF!</definedName>
    <definedName name="处室" localSheetId="0">#REF!</definedName>
    <definedName name="大多数" localSheetId="0">[7]Sheet2!$A$15</definedName>
    <definedName name="还有" localSheetId="0">#REF!</definedName>
    <definedName name="汇率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金额" localSheetId="0">#REF!</definedName>
    <definedName name="전" localSheetId="0">#REF!</definedName>
    <definedName name="주택사업본부" localSheetId="0">#REF!</definedName>
    <definedName name="철구사업본부" localSheetId="0">#REF!</definedName>
    <definedName name="类型" localSheetId="0">#REF!</definedName>
    <definedName name="全额差额比例" localSheetId="0">'[10]C01-1'!#REF!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双甭0202" localSheetId="0">#REF!</definedName>
    <definedName name="双清" localSheetId="0">#REF!</definedName>
    <definedName name="双清1231" localSheetId="0">#REF!</definedName>
    <definedName name="四季度" localSheetId="0">'[11]C01-1'!#REF!</definedName>
    <definedName name="位次d" localSheetId="0">[12]四月份月报!#REF!</definedName>
    <definedName name="乡镇办" localSheetId="0">#REF!</definedName>
    <definedName name="性别" localSheetId="0">[17]基础编码!$H$2:$H$3</definedName>
    <definedName name="学历" localSheetId="0">[17]基础编码!$S$2:$S$9</definedName>
    <definedName name="_124sq" localSheetId="1">#REF!</definedName>
    <definedName name="_212双清" localSheetId="1">#REF!</definedName>
    <definedName name="_226sq" localSheetId="1">#REF!</definedName>
    <definedName name="_5双清" localSheetId="1">#REF!</definedName>
    <definedName name="_6_其他" localSheetId="1">#REF!</definedName>
    <definedName name="_xlnm._FilterDatabase" localSheetId="1" hidden="1">#REF!</definedName>
    <definedName name="a" localSheetId="1">#REF!</definedName>
    <definedName name="aa" localSheetId="1">#REF!</definedName>
    <definedName name="ABC" localSheetId="1">#REF!</definedName>
    <definedName name="ABD" localSheetId="1">#REF!</definedName>
    <definedName name="county" localSheetId="1">#REF!</definedName>
    <definedName name="data" localSheetId="1">#REF!</definedName>
    <definedName name="database2" localSheetId="1">#REF!</definedName>
    <definedName name="database3" localSheetId="1">#REF!</definedName>
    <definedName name="dsaad" localSheetId="1">#REF!</definedName>
    <definedName name="hhhh" localSheetId="1">#REF!</definedName>
    <definedName name="kkkk" localSheetId="1">#REF!</definedName>
    <definedName name="Sheet1" localSheetId="1">#REF!</definedName>
    <definedName name="sheet33" localSheetId="1">#REF!</definedName>
    <definedName name="财政供养" localSheetId="1">#REF!</definedName>
    <definedName name="常常" localSheetId="1">#REF!</definedName>
    <definedName name="处室" localSheetId="1">#REF!</definedName>
    <definedName name="大多数" localSheetId="1">[7]Sheet2!$A$15</definedName>
    <definedName name="还有" localSheetId="1">#REF!</definedName>
    <definedName name="汇率" localSheetId="1">#REF!</definedName>
    <definedName name="基金处室" localSheetId="1">#REF!</definedName>
    <definedName name="基金金额" localSheetId="1">#REF!</definedName>
    <definedName name="基金科目" localSheetId="1">#REF!</definedName>
    <definedName name="基金类型" localSheetId="1">#REF!</definedName>
    <definedName name="金额" localSheetId="1">#REF!</definedName>
    <definedName name="전" localSheetId="1">#REF!</definedName>
    <definedName name="주택사업본부" localSheetId="1">#REF!</definedName>
    <definedName name="철구사업본부" localSheetId="1">#REF!</definedName>
    <definedName name="类型" localSheetId="1">#REF!</definedName>
    <definedName name="生产列1" localSheetId="1">#REF!</definedName>
    <definedName name="生产列11" localSheetId="1">#REF!</definedName>
    <definedName name="生产列15" localSheetId="1">#REF!</definedName>
    <definedName name="生产列16" localSheetId="1">#REF!</definedName>
    <definedName name="生产列17" localSheetId="1">#REF!</definedName>
    <definedName name="生产列19" localSheetId="1">#REF!</definedName>
    <definedName name="生产列2" localSheetId="1">#REF!</definedName>
    <definedName name="生产列20" localSheetId="1">#REF!</definedName>
    <definedName name="生产列3" localSheetId="1">#REF!</definedName>
    <definedName name="生产列4" localSheetId="1">#REF!</definedName>
    <definedName name="生产列5" localSheetId="1">#REF!</definedName>
    <definedName name="生产列6" localSheetId="1">#REF!</definedName>
    <definedName name="生产列7" localSheetId="1">#REF!</definedName>
    <definedName name="生产列8" localSheetId="1">#REF!</definedName>
    <definedName name="生产列9" localSheetId="1">#REF!</definedName>
    <definedName name="生产期" localSheetId="1">#REF!</definedName>
    <definedName name="生产期1" localSheetId="1">#REF!</definedName>
    <definedName name="生产期11" localSheetId="1">#REF!</definedName>
    <definedName name="生产期123" localSheetId="1">#REF!</definedName>
    <definedName name="生产期15" localSheetId="1">#REF!</definedName>
    <definedName name="生产期16" localSheetId="1">#REF!</definedName>
    <definedName name="生产期17" localSheetId="1">#REF!</definedName>
    <definedName name="生产期19" localSheetId="1">#REF!</definedName>
    <definedName name="生产期2" localSheetId="1">#REF!</definedName>
    <definedName name="生产期20" localSheetId="1">#REF!</definedName>
    <definedName name="生产期3" localSheetId="1">#REF!</definedName>
    <definedName name="生产期4" localSheetId="1">#REF!</definedName>
    <definedName name="生产期5" localSheetId="1">#REF!</definedName>
    <definedName name="生产期6" localSheetId="1">#REF!</definedName>
    <definedName name="生产期7" localSheetId="1">#REF!</definedName>
    <definedName name="生产期8" localSheetId="1">#REF!</definedName>
    <definedName name="生产期9" localSheetId="1">#REF!</definedName>
    <definedName name="双甭0202" localSheetId="1">#REF!</definedName>
    <definedName name="双清" localSheetId="1">#REF!</definedName>
    <definedName name="双清1231" localSheetId="1">#REF!</definedName>
    <definedName name="乡镇办" localSheetId="1">#REF!</definedName>
    <definedName name="\q" localSheetId="1">[1]国家!#REF!</definedName>
    <definedName name="\z" localSheetId="1">[2]中央!#REF!</definedName>
    <definedName name="aaa" localSheetId="1">[3]中央!#REF!</definedName>
    <definedName name="Print_Area_MI" localSheetId="1">[1]国家!#REF!</definedName>
    <definedName name="全额差额比例" localSheetId="1">'[10]C01-1'!#REF!</definedName>
    <definedName name="四季度" localSheetId="1">'[11]C01-1'!#REF!</definedName>
    <definedName name="位次d" localSheetId="1">[12]四月份月报!#REF!</definedName>
    <definedName name="_xlnm.Print_Titles" localSheetId="2">'2023年双清区一般公共预算收支决算平衡表'!$2:$5</definedName>
    <definedName name="地区名称" localSheetId="2">[18]封面!$B$2:$B$6</definedName>
    <definedName name="地区名称" localSheetId="4">[18]封面!$B$2:$B$6</definedName>
    <definedName name="_xlnm._FilterDatabase" localSheetId="4" hidden="1">'2023年双清区国有资本经营预算收支总表'!$A$2:$E$3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<sst xmlns="http://schemas.openxmlformats.org/spreadsheetml/2006/main" count="200" uniqueCount="169">
  <si>
    <t>附表1</t>
  </si>
  <si>
    <t>2023年区级一般公共预算收入完成情况表</t>
  </si>
  <si>
    <t xml:space="preserve">   </t>
  </si>
  <si>
    <t xml:space="preserve">   单位：万元</t>
  </si>
  <si>
    <t>项目</t>
  </si>
  <si>
    <t>2019年
完成数</t>
  </si>
  <si>
    <t>2022年
完成数</t>
  </si>
  <si>
    <t>2023年
预算数</t>
  </si>
  <si>
    <t>2023年
完成数</t>
  </si>
  <si>
    <t>为预
算%</t>
  </si>
  <si>
    <t>2023年
增减额</t>
  </si>
  <si>
    <t>2023年增长%</t>
  </si>
  <si>
    <t>备注</t>
  </si>
  <si>
    <t>一、税收收入</t>
  </si>
  <si>
    <t>1、增值税</t>
  </si>
  <si>
    <t>2、企业所得税</t>
  </si>
  <si>
    <t>3、个人所得税</t>
  </si>
  <si>
    <t>4、资源税</t>
  </si>
  <si>
    <t>5、城市维护建设税</t>
  </si>
  <si>
    <t>6、房产税</t>
  </si>
  <si>
    <t>7、印花税</t>
  </si>
  <si>
    <t>8、城镇土地使用税</t>
  </si>
  <si>
    <t>9、土地增值税</t>
  </si>
  <si>
    <t>10、车船税</t>
  </si>
  <si>
    <t>11、耕地占用税</t>
  </si>
  <si>
    <t>12、契税</t>
  </si>
  <si>
    <t>13、环境保护税</t>
  </si>
  <si>
    <t>14、其他税收收入</t>
  </si>
  <si>
    <t>二、非税收入</t>
  </si>
  <si>
    <t>1、专项收入</t>
  </si>
  <si>
    <t>2、行政事业性收费收入</t>
  </si>
  <si>
    <t>3、罚没收入</t>
  </si>
  <si>
    <t>4、国有资本经营收入</t>
  </si>
  <si>
    <t>5、国有资源（资产）有偿使用收入</t>
  </si>
  <si>
    <t xml:space="preserve">6、其他收入 </t>
  </si>
  <si>
    <t>地方收入合计</t>
  </si>
  <si>
    <t>税收占地方收入比例</t>
  </si>
  <si>
    <t>附表2</t>
  </si>
  <si>
    <t>2023年一般公共预算支出完成情况表</t>
  </si>
  <si>
    <t>单位：万元</t>
  </si>
  <si>
    <t>项     目</t>
  </si>
  <si>
    <t>2023年完成数（决算）</t>
  </si>
  <si>
    <t>2022年完成数（决算）</t>
  </si>
  <si>
    <t>同比上年        增减额</t>
  </si>
  <si>
    <t>同比上年增减(+-%)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</si>
  <si>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</si>
  <si>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</si>
  <si>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</si>
  <si>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</si>
  <si>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</si>
  <si>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</si>
  <si>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</si>
  <si>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</si>
  <si>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</si>
  <si>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</si>
  <si>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</si>
  <si>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</si>
  <si>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</si>
  <si>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商业服务业等事务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</si>
  <si>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</si>
  <si>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</si>
  <si>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</si>
  <si>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</si>
  <si>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</si>
  <si>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</si>
  <si>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债务付息支出</t>
  </si>
  <si>
    <t>其他支出</t>
  </si>
  <si>
    <t>区级一般公共预算支出合计</t>
  </si>
  <si>
    <t>附表3</t>
  </si>
  <si>
    <t xml:space="preserve">2023年双清区一般公共预算收支决算平衡表 </t>
  </si>
  <si>
    <t>决算数</t>
  </si>
  <si>
    <t>本年收入合计</t>
  </si>
  <si>
    <t>本年支出合计</t>
  </si>
  <si>
    <t>上级补助收入</t>
  </si>
  <si>
    <t>上解上级支出</t>
  </si>
  <si>
    <t>　　返还性收入</t>
  </si>
  <si>
    <t>　  一般转移支付收入</t>
  </si>
  <si>
    <t xml:space="preserve">   专项转移支付收入</t>
  </si>
  <si>
    <t>待偿债再融资一般债券上年结余</t>
  </si>
  <si>
    <t xml:space="preserve">上年结余收入  </t>
  </si>
  <si>
    <t xml:space="preserve">调入资金 </t>
  </si>
  <si>
    <t xml:space="preserve">债务（转贷）收入    </t>
  </si>
  <si>
    <t>调出资金</t>
  </si>
  <si>
    <t>债务还本支出</t>
  </si>
  <si>
    <t>国债转贷收入、上年结余及转补助</t>
  </si>
  <si>
    <t>补充预算周转金</t>
  </si>
  <si>
    <t>动用预算稳定调节基金</t>
  </si>
  <si>
    <t>安排预算稳定调节基金</t>
  </si>
  <si>
    <t>区域间转移收入</t>
  </si>
  <si>
    <t>区域间转移支出</t>
  </si>
  <si>
    <t>省补助计划单列市收入</t>
  </si>
  <si>
    <t>待偿债再融资一般债券结余</t>
  </si>
  <si>
    <t>年终结余</t>
  </si>
  <si>
    <t>减：结转下年的支出</t>
  </si>
  <si>
    <t>净结余</t>
  </si>
  <si>
    <t>收入总计</t>
  </si>
  <si>
    <t>支出总计</t>
  </si>
  <si>
    <t>附表4</t>
  </si>
  <si>
    <t>2023年双清区政府性基金预算收支情况表</t>
  </si>
  <si>
    <t>单位:万元</t>
  </si>
  <si>
    <t>预算科目</t>
  </si>
  <si>
    <t>政府性基金预算收入</t>
  </si>
  <si>
    <t>政府性基金预算支出</t>
  </si>
  <si>
    <t xml:space="preserve">  其他政府性基金专项债务对应项目专项收入  </t>
  </si>
  <si>
    <t xml:space="preserve">  文化旅游体育与传媒支出</t>
  </si>
  <si>
    <t xml:space="preserve">    其他地方自行试点项目收益专项债券对应项目专项收入  </t>
  </si>
  <si>
    <t xml:space="preserve">  社会保障和就业支出</t>
  </si>
  <si>
    <t xml:space="preserve">  城乡社区支出</t>
  </si>
  <si>
    <t xml:space="preserve">  其他支出</t>
  </si>
  <si>
    <t xml:space="preserve">    其他政府性基金及对应专项债务收入安排的支出</t>
  </si>
  <si>
    <t xml:space="preserve">    彩票公益金安排的支出</t>
  </si>
  <si>
    <t xml:space="preserve">  债务付息支出</t>
  </si>
  <si>
    <t xml:space="preserve">   地方政府专项债务付息支出</t>
  </si>
  <si>
    <t xml:space="preserve">  政府性基金转移支付收入</t>
  </si>
  <si>
    <t xml:space="preserve">    科学技术</t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</si>
  <si>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</si>
  <si>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</si>
  <si>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</si>
  <si>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</si>
  <si>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</si>
  <si>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</si>
  <si>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</si>
  <si>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</si>
  <si>
    <t>待偿债置换专项债券上年结余</t>
  </si>
  <si>
    <t>政府性基金预算上年结余收入</t>
  </si>
  <si>
    <t>政府性基金预算调入资金</t>
  </si>
  <si>
    <t>债务(转贷)收入</t>
  </si>
  <si>
    <t>计划单列市上解省支出</t>
  </si>
  <si>
    <t>待偿债置换专项债券结余</t>
  </si>
  <si>
    <t>政府性基金预算年终结余</t>
  </si>
  <si>
    <t>附表5</t>
  </si>
  <si>
    <t>2023年双清区国有资本经营预算收支情况表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</si>
  <si>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</si>
  <si>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</si>
  <si>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</si>
  <si>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</si>
  <si>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</si>
  <si>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</si>
  <si>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</si>
  <si>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其他国有资本经营预算支出</t>
  </si>
  <si>
    <t>其他国有资本经营预算收入</t>
  </si>
  <si>
    <t>国有资本经营预算上级补助收入</t>
  </si>
  <si>
    <t>国有资本经营预算上年结余</t>
  </si>
  <si>
    <t>国年资本经营预算年终结余</t>
  </si>
  <si>
    <t>附表6</t>
  </si>
  <si>
    <t>2023年度双清区社会保险基金预算收支情况表</t>
  </si>
  <si>
    <t>合计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</si>
  <si>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</si>
  <si>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</si>
  <si>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</si>
  <si>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</si>
  <si>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</si>
  <si>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</si>
  <si>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</si>
  <si>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一、收入</t>
  </si>
  <si>
    <t xml:space="preserve">   其中:社会保险费收入</t>
  </si>
  <si>
    <t xml:space="preserve">      　财政补贴收入</t>
  </si>
  <si>
    <t xml:space="preserve">      　利息收入</t>
  </si>
  <si>
    <t xml:space="preserve">    　  委托投资收益</t>
  </si>
  <si>
    <t xml:space="preserve">        转移收入</t>
  </si>
  <si>
    <t xml:space="preserve">        其他收入  </t>
  </si>
  <si>
    <t xml:space="preserve">        全国统筹调剂资金收入</t>
  </si>
  <si>
    <t>二、支出</t>
  </si>
  <si>
    <t xml:space="preserve">   其中:社会保险待遇支出</t>
  </si>
  <si>
    <t xml:space="preserve">        转移支出</t>
  </si>
  <si>
    <t xml:space="preserve">        其他支出</t>
  </si>
  <si>
    <t xml:space="preserve">         全国统筹调剂资金支出</t>
  </si>
  <si>
    <t>三、本年收支结余</t>
  </si>
  <si>
    <t>四、年末滚存结余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</si>
</sst>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2"/>
      <name val="宋体"/>
      <charset val="134"/>
    </font>
    <font>
      <sz val="12"/>
      <name val="楷体"/>
      <charset val="134"/>
    </font>
    <font>
      <sz val="12"/>
      <name val="楷体_GB2312"/>
      <charset val="134"/>
    </font>
    <font>
      <sz val="22"/>
      <name val="方正小标宋简体"/>
      <charset val="134"/>
    </font>
    <font>
      <sz val="12"/>
      <name val="仿宋_GB2312"/>
      <charset val="134"/>
    </font>
    <font>
      <sz val="20"/>
      <name val="黑体"/>
      <charset val="134"/>
    </font>
    <font>
      <sz val="10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仿宋_GB2312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3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center"/>
    </xf>
    <xf numFmtId="3" fontId="4" fillId="0" borderId="3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/>
    <xf numFmtId="0" fontId="0" fillId="0" borderId="0" xfId="50" applyAlignment="1">
      <alignment vertical="center"/>
    </xf>
    <xf numFmtId="0" fontId="0" fillId="0" borderId="0" xfId="50"/>
    <xf numFmtId="0" fontId="0" fillId="0" borderId="0" xfId="50" applyAlignment="1">
      <alignment horizontal="center"/>
    </xf>
    <xf numFmtId="0" fontId="0" fillId="0" borderId="0" xfId="50" applyFill="1"/>
    <xf numFmtId="0" fontId="0" fillId="0" borderId="0" xfId="0" applyFill="1" applyAlignment="1"/>
    <xf numFmtId="0" fontId="2" fillId="0" borderId="0" xfId="50" applyFont="1" applyAlignment="1">
      <alignment vertical="center"/>
    </xf>
    <xf numFmtId="0" fontId="1" fillId="0" borderId="0" xfId="50" applyFont="1" applyAlignment="1">
      <alignment horizontal="center"/>
    </xf>
    <xf numFmtId="0" fontId="1" fillId="0" borderId="0" xfId="50" applyFont="1"/>
    <xf numFmtId="0" fontId="1" fillId="0" borderId="0" xfId="50" applyFont="1" applyFill="1"/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0" fillId="0" borderId="0" xfId="50" applyFill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3" fontId="4" fillId="0" borderId="3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3" fontId="4" fillId="0" borderId="5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4" xfId="0" applyNumberFormat="1" applyFont="1" applyFill="1" applyBorder="1" applyAlignment="1" applyProtection="1">
      <alignment horizontal="left" vertical="center"/>
    </xf>
    <xf numFmtId="3" fontId="4" fillId="0" borderId="4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/>
    <xf numFmtId="0" fontId="7" fillId="0" borderId="0" xfId="0" applyNumberFormat="1" applyFont="1" applyFill="1" applyAlignment="1" applyProtection="1"/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3" xfId="57" applyFont="1" applyBorder="1" applyAlignment="1">
      <alignment horizontal="left" vertical="center"/>
    </xf>
    <xf numFmtId="176" fontId="4" fillId="0" borderId="3" xfId="57" applyNumberFormat="1" applyFont="1" applyBorder="1" applyAlignment="1">
      <alignment horizontal="right" vertical="center"/>
    </xf>
    <xf numFmtId="0" fontId="4" fillId="0" borderId="3" xfId="51" applyFont="1" applyBorder="1" applyAlignment="1">
      <alignment horizontal="left" vertical="center"/>
    </xf>
    <xf numFmtId="0" fontId="4" fillId="0" borderId="3" xfId="57" applyFont="1" applyBorder="1" applyAlignment="1">
      <alignment horizontal="right" vertical="center"/>
    </xf>
    <xf numFmtId="0" fontId="4" fillId="0" borderId="0" xfId="57" applyFont="1" applyAlignment="1">
      <alignment horizontal="right" vertical="center"/>
    </xf>
    <xf numFmtId="0" fontId="4" fillId="0" borderId="3" xfId="57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 applyProtection="1">
      <alignment horizontal="center" vertical="center"/>
      <protection locked="0"/>
    </xf>
    <xf numFmtId="1" fontId="4" fillId="0" borderId="0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53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4" fillId="0" borderId="4" xfId="53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53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>
      <alignment horizontal="right" vertical="center"/>
    </xf>
    <xf numFmtId="1" fontId="4" fillId="0" borderId="3" xfId="53" applyNumberFormat="1" applyFont="1" applyFill="1" applyBorder="1" applyAlignment="1">
      <alignment horizontal="center" vertical="center"/>
    </xf>
    <xf numFmtId="177" fontId="4" fillId="0" borderId="3" xfId="53" applyNumberFormat="1" applyFont="1" applyFill="1" applyBorder="1" applyAlignment="1">
      <alignment horizontal="right" vertical="center"/>
    </xf>
    <xf numFmtId="1" fontId="9" fillId="0" borderId="3" xfId="0" applyNumberFormat="1" applyFont="1" applyFill="1" applyBorder="1" applyAlignment="1" applyProtection="1">
      <alignment vertical="center"/>
      <protection locked="0"/>
    </xf>
    <xf numFmtId="1" fontId="9" fillId="0" borderId="3" xfId="0" applyNumberFormat="1" applyFont="1" applyFill="1" applyBorder="1" applyAlignment="1">
      <alignment horizontal="right" vertical="center"/>
    </xf>
    <xf numFmtId="1" fontId="9" fillId="0" borderId="3" xfId="0" applyNumberFormat="1" applyFont="1" applyFill="1" applyBorder="1" applyAlignment="1">
      <alignment horizontal="center" vertical="center"/>
    </xf>
    <xf numFmtId="177" fontId="9" fillId="0" borderId="3" xfId="53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4" fillId="2" borderId="0" xfId="54" applyFont="1" applyFill="1" applyBorder="1" applyAlignment="1">
      <alignment vertical="center" shrinkToFit="1"/>
    </xf>
    <xf numFmtId="0" fontId="4" fillId="2" borderId="0" xfId="54" applyFont="1" applyFill="1" applyBorder="1" applyAlignment="1">
      <alignment horizontal="center" vertical="center" shrinkToFit="1"/>
    </xf>
    <xf numFmtId="0" fontId="4" fillId="2" borderId="0" xfId="54" applyFont="1" applyFill="1" applyBorder="1" applyAlignment="1">
      <alignment horizontal="center" vertical="center"/>
    </xf>
    <xf numFmtId="0" fontId="4" fillId="2" borderId="0" xfId="54" applyFont="1" applyFill="1" applyBorder="1" applyAlignment="1">
      <alignment vertical="center"/>
    </xf>
    <xf numFmtId="0" fontId="2" fillId="2" borderId="0" xfId="54" applyFont="1" applyFill="1" applyBorder="1" applyAlignment="1">
      <alignment vertical="center" shrinkToFit="1"/>
    </xf>
    <xf numFmtId="0" fontId="1" fillId="2" borderId="0" xfId="54" applyFont="1" applyFill="1" applyBorder="1" applyAlignment="1">
      <alignment vertical="center" shrinkToFit="1"/>
    </xf>
    <xf numFmtId="0" fontId="1" fillId="2" borderId="0" xfId="54" applyFont="1" applyFill="1" applyBorder="1" applyAlignment="1">
      <alignment horizontal="center" vertical="center" shrinkToFit="1"/>
    </xf>
    <xf numFmtId="0" fontId="1" fillId="2" borderId="0" xfId="54" applyFont="1" applyFill="1" applyBorder="1" applyAlignment="1">
      <alignment horizontal="center" vertical="center"/>
    </xf>
    <xf numFmtId="0" fontId="3" fillId="2" borderId="0" xfId="54" applyFont="1" applyFill="1" applyBorder="1" applyAlignment="1">
      <alignment horizontal="center" vertical="center" wrapText="1"/>
    </xf>
    <xf numFmtId="0" fontId="4" fillId="2" borderId="0" xfId="54" applyFont="1" applyFill="1" applyBorder="1" applyAlignment="1">
      <alignment horizontal="center" vertical="center" wrapText="1"/>
    </xf>
    <xf numFmtId="0" fontId="4" fillId="2" borderId="3" xfId="54" applyFont="1" applyFill="1" applyBorder="1" applyAlignment="1">
      <alignment horizontal="center" vertical="center" shrinkToFit="1"/>
    </xf>
    <xf numFmtId="0" fontId="4" fillId="2" borderId="3" xfId="54" applyFont="1" applyFill="1" applyBorder="1" applyAlignment="1">
      <alignment horizontal="center" vertical="center" wrapText="1"/>
    </xf>
    <xf numFmtId="0" fontId="4" fillId="2" borderId="3" xfId="54" applyFont="1" applyFill="1" applyBorder="1" applyAlignment="1">
      <alignment horizontal="center" vertical="center" wrapText="1" shrinkToFit="1"/>
    </xf>
    <xf numFmtId="0" fontId="4" fillId="2" borderId="3" xfId="54" applyFont="1" applyFill="1" applyBorder="1" applyAlignment="1">
      <alignment vertical="center" wrapText="1"/>
    </xf>
    <xf numFmtId="1" fontId="4" fillId="2" borderId="3" xfId="54" applyNumberFormat="1" applyFont="1" applyFill="1" applyBorder="1" applyAlignment="1">
      <alignment vertical="center" shrinkToFit="1"/>
    </xf>
    <xf numFmtId="1" fontId="4" fillId="0" borderId="3" xfId="54" applyNumberFormat="1" applyFont="1" applyFill="1" applyBorder="1" applyAlignment="1">
      <alignment horizontal="center" vertical="center" shrinkToFit="1"/>
    </xf>
    <xf numFmtId="2" fontId="4" fillId="0" borderId="3" xfId="54" applyNumberFormat="1" applyFont="1" applyFill="1" applyBorder="1" applyAlignment="1">
      <alignment horizontal="center" vertical="center" shrinkToFit="1"/>
    </xf>
    <xf numFmtId="1" fontId="4" fillId="2" borderId="3" xfId="54" applyNumberFormat="1" applyFont="1" applyFill="1" applyBorder="1" applyAlignment="1">
      <alignment horizontal="center" vertical="center" shrinkToFit="1"/>
    </xf>
    <xf numFmtId="10" fontId="4" fillId="2" borderId="3" xfId="3" applyNumberFormat="1" applyFont="1" applyFill="1" applyBorder="1" applyAlignment="1">
      <alignment horizontal="center" vertical="center" shrinkToFit="1"/>
    </xf>
    <xf numFmtId="0" fontId="4" fillId="2" borderId="3" xfId="54" applyFont="1" applyFill="1" applyBorder="1" applyAlignment="1">
      <alignment horizontal="left" vertical="center" wrapText="1"/>
    </xf>
    <xf numFmtId="1" fontId="4" fillId="2" borderId="3" xfId="52" applyNumberFormat="1" applyFont="1" applyFill="1" applyBorder="1" applyAlignment="1">
      <alignment vertical="center" shrinkToFit="1"/>
    </xf>
    <xf numFmtId="1" fontId="4" fillId="0" borderId="3" xfId="52" applyNumberFormat="1" applyFont="1" applyFill="1" applyBorder="1" applyAlignment="1">
      <alignment horizontal="center" vertical="center" shrinkToFit="1"/>
    </xf>
    <xf numFmtId="1" fontId="4" fillId="2" borderId="3" xfId="52" applyNumberFormat="1" applyFont="1" applyFill="1" applyBorder="1" applyAlignment="1">
      <alignment horizontal="center" vertical="center" shrinkToFit="1"/>
    </xf>
    <xf numFmtId="1" fontId="4" fillId="0" borderId="3" xfId="52" applyNumberFormat="1" applyFont="1" applyFill="1" applyBorder="1" applyAlignment="1">
      <alignment horizontal="right" vertical="center" shrinkToFit="1"/>
    </xf>
    <xf numFmtId="2" fontId="4" fillId="0" borderId="3" xfId="54" applyNumberFormat="1" applyFont="1" applyFill="1" applyBorder="1" applyAlignment="1">
      <alignment horizontal="right" vertical="center" shrinkToFit="1"/>
    </xf>
    <xf numFmtId="1" fontId="4" fillId="2" borderId="3" xfId="54" applyNumberFormat="1" applyFont="1" applyFill="1" applyBorder="1" applyAlignment="1">
      <alignment horizontal="right" vertical="center" shrinkToFit="1"/>
    </xf>
    <xf numFmtId="10" fontId="4" fillId="2" borderId="3" xfId="3" applyNumberFormat="1" applyFont="1" applyFill="1" applyBorder="1" applyAlignment="1">
      <alignment horizontal="right" vertical="center" shrinkToFit="1"/>
    </xf>
    <xf numFmtId="0" fontId="9" fillId="2" borderId="3" xfId="54" applyFont="1" applyFill="1" applyBorder="1" applyAlignment="1">
      <alignment horizontal="center" vertical="center" wrapText="1"/>
    </xf>
    <xf numFmtId="1" fontId="9" fillId="0" borderId="3" xfId="54" applyNumberFormat="1" applyFont="1" applyFill="1" applyBorder="1" applyAlignment="1">
      <alignment vertical="center" shrinkToFit="1"/>
    </xf>
    <xf numFmtId="1" fontId="9" fillId="0" borderId="3" xfId="54" applyNumberFormat="1" applyFont="1" applyFill="1" applyBorder="1" applyAlignment="1">
      <alignment horizontal="right" vertical="center" shrinkToFit="1"/>
    </xf>
    <xf numFmtId="2" fontId="9" fillId="0" borderId="3" xfId="54" applyNumberFormat="1" applyFont="1" applyFill="1" applyBorder="1" applyAlignment="1">
      <alignment horizontal="right" vertical="center" shrinkToFit="1"/>
    </xf>
    <xf numFmtId="1" fontId="9" fillId="2" borderId="3" xfId="54" applyNumberFormat="1" applyFont="1" applyFill="1" applyBorder="1" applyAlignment="1">
      <alignment horizontal="right" vertical="center" shrinkToFit="1"/>
    </xf>
    <xf numFmtId="10" fontId="9" fillId="2" borderId="3" xfId="3" applyNumberFormat="1" applyFont="1" applyFill="1" applyBorder="1" applyAlignment="1">
      <alignment horizontal="right" vertical="center" shrinkToFit="1"/>
    </xf>
    <xf numFmtId="10" fontId="11" fillId="2" borderId="3" xfId="54" applyNumberFormat="1" applyFont="1" applyFill="1" applyBorder="1" applyAlignment="1">
      <alignment vertical="center" shrinkToFit="1"/>
    </xf>
    <xf numFmtId="10" fontId="11" fillId="2" borderId="3" xfId="54" applyNumberFormat="1" applyFont="1" applyFill="1" applyBorder="1" applyAlignment="1">
      <alignment horizontal="right" vertical="center" shrinkToFit="1"/>
    </xf>
    <xf numFmtId="10" fontId="4" fillId="2" borderId="3" xfId="3" applyNumberFormat="1" applyFont="1" applyFill="1" applyBorder="1" applyAlignment="1" applyProtection="1">
      <alignment horizontal="right" vertical="center"/>
    </xf>
    <xf numFmtId="177" fontId="4" fillId="2" borderId="0" xfId="54" applyNumberFormat="1" applyFont="1" applyFill="1" applyBorder="1" applyAlignment="1">
      <alignment horizontal="center" vertical="center"/>
    </xf>
    <xf numFmtId="0" fontId="1" fillId="2" borderId="0" xfId="54" applyFont="1" applyFill="1" applyBorder="1" applyAlignment="1">
      <alignment vertical="center"/>
    </xf>
    <xf numFmtId="0" fontId="4" fillId="2" borderId="0" xfId="54" applyFont="1" applyFill="1" applyBorder="1" applyAlignment="1">
      <alignment horizontal="right" vertical="center" wrapText="1"/>
    </xf>
    <xf numFmtId="0" fontId="4" fillId="2" borderId="3" xfId="54" applyFont="1" applyFill="1" applyBorder="1" applyAlignment="1">
      <alignment vertical="center"/>
    </xf>
    <xf numFmtId="0" fontId="9" fillId="2" borderId="3" xfId="54" applyFont="1" applyFill="1" applyBorder="1" applyAlignment="1">
      <alignment vertical="center"/>
    </xf>
    <xf numFmtId="0" fontId="9" fillId="2" borderId="0" xfId="54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_2007年市级财政收支平衡表" xfId="51"/>
    <cellStyle name="常规_2010年1-6月预算执行情况" xfId="52"/>
    <cellStyle name="常规_全省收入" xfId="53"/>
    <cellStyle name="常规_2009年1-12月预算执行情况" xfId="54"/>
    <cellStyle name="常规 7" xfId="55"/>
    <cellStyle name="常规_邵阳市双清区2009年综合财政预算" xfId="56"/>
    <cellStyle name="常规_06年全市财政收支平衡表06072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18.xml"/><Relationship Id="rId23" Type="http://schemas.openxmlformats.org/officeDocument/2006/relationships/externalLink" Target="externalLinks/externalLink17.xml"/><Relationship Id="rId22" Type="http://schemas.openxmlformats.org/officeDocument/2006/relationships/externalLink" Target="externalLinks/externalLink16.xml"/><Relationship Id="rId21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3.xml"/><Relationship Id="rId18" Type="http://schemas.openxmlformats.org/officeDocument/2006/relationships/externalLink" Target="externalLinks/externalLink12.xml"/><Relationship Id="rId17" Type="http://schemas.openxmlformats.org/officeDocument/2006/relationships/externalLink" Target="externalLinks/externalLink11.xml"/><Relationship Id="rId16" Type="http://schemas.openxmlformats.org/officeDocument/2006/relationships/externalLink" Target="externalLinks/externalLink10.xml"/><Relationship Id="rId15" Type="http://schemas.openxmlformats.org/officeDocument/2006/relationships/externalLink" Target="externalLinks/externalLink9.xml"/><Relationship Id="rId14" Type="http://schemas.openxmlformats.org/officeDocument/2006/relationships/externalLink" Target="externalLinks/externalLink8.xml"/><Relationship Id="rId13" Type="http://schemas.openxmlformats.org/officeDocument/2006/relationships/externalLink" Target="externalLinks/externalLink7.xml"/><Relationship Id="rId12" Type="http://schemas.openxmlformats.org/officeDocument/2006/relationships/externalLink" Target="externalLinks/externalLink6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bugdet-server\BY\YS3\97&#20915;&#31639;&#21306;&#21439;&#26368;&#21518;&#27719;&#2463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30;&#25919;&#20379;&#20859;&#20154;&#21592;&#20449;&#24687;&#34920;\&#25945;&#32946;\&#27896;&#27700;&#22235;&#2001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0351;&#29992;&#36164;&#26009;\2018&#24180;&#39044;&#31639;&#32534;&#21046;&#36164;&#26009;\2018&#24180;&#25919;&#24220;&#39044;&#31639;&#20844;&#24320;&#36164;&#26009;\&#25968;&#25454;&#36164;&#26009;\&#21452;&#28165;&#21306;2018&#24180;&#22320;&#26041;&#36130;&#25919;&#39044;&#31639;&#34920;_&#65288;&#35774;&#32622;&#20844;&#24335;&#65289;3&#26376;9&#26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_x005f_x005f_x005f_x0000__x005f_x005f_x005f_x0000__x005"/>
      <sheetName val="_x005f_x005f_x005f_x005f_x005f_x005f_x005f_x0000__x005f"/>
      <sheetName val="分县数据"/>
      <sheetName val="_x005f_x005f_x005f_x005f_x005f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x005f_x005f_x005f_x005f_"/>
      <sheetName val="Sheet1"/>
      <sheetName val="_x005f_x0000__x005f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5f_x0000__x005f_x0000__x005f_x0000__x005f_x0000__x0"/>
      <sheetName val="#REF!"/>
      <sheetName val="_x005f_x005f_x005f_x0000__x005f_x005f_x005f_x0000__x005"/>
      <sheetName val="_x005f_x005f_x005f_x005f_x005f_x005f_x005f_x0000__x005f"/>
      <sheetName val="1-4余额表"/>
      <sheetName val="_x005f_x005f_x005f_x005f_x005f_x005f_x005f_x005f_x005f_x005f_"/>
      <sheetName val="POWER ASSUMPTIONS"/>
      <sheetName val="汇总"/>
      <sheetName val="一般预算收入"/>
      <sheetName val="GDP"/>
      <sheetName val=""/>
      <sheetName val="_x005f_x005f_x005f_x005f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5f_x0000__x005f_x0000__x005f_x0000__x005f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Q29"/>
  <sheetViews>
    <sheetView zoomScale="130" zoomScaleNormal="130" defaultGridColor="0" colorId="8" workbookViewId="0">
      <pane ySplit="4" topLeftCell="A5" activePane="bottomLeft" state="frozen"/>
      <selection/>
      <selection pane="bottomLeft" activeCell="A4" sqref="A4"/>
    </sheetView>
  </sheetViews>
  <sheetFormatPr defaultColWidth="9" defaultRowHeight="14.25"/>
  <cols>
    <col min="1" max="1" width="22.775" style="91" customWidth="1"/>
    <col min="2" max="2" width="7.05833333333333" style="91" hidden="1" customWidth="1"/>
    <col min="3" max="3" width="7.05833333333333" style="92" customWidth="1"/>
    <col min="4" max="4" width="9.13333333333333" style="93" customWidth="1"/>
    <col min="5" max="5" width="7.69166666666667" style="93" customWidth="1"/>
    <col min="6" max="6" width="7" style="93" customWidth="1"/>
    <col min="7" max="7" width="7.675" style="93" customWidth="1"/>
    <col min="8" max="8" width="8.74166666666667" style="93" customWidth="1"/>
    <col min="9" max="9" width="9.03333333333333" style="94" customWidth="1"/>
    <col min="10" max="92" width="9" style="94"/>
    <col min="93" max="16384" width="9" style="63"/>
  </cols>
  <sheetData>
    <row r="1" s="62" customFormat="1" ht="30" customHeight="1" spans="1:92">
      <c r="A1" s="95" t="s">
        <v>0</v>
      </c>
      <c r="B1" s="96"/>
      <c r="C1" s="97"/>
      <c r="D1" s="98"/>
      <c r="E1" s="98"/>
      <c r="F1" s="98"/>
      <c r="G1" s="98"/>
      <c r="H1" s="9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</row>
    <row r="2" ht="42" customHeight="1" spans="1:9">
      <c r="A2" s="99" t="s">
        <v>1</v>
      </c>
      <c r="B2" s="99"/>
      <c r="C2" s="99"/>
      <c r="D2" s="99"/>
      <c r="E2" s="99"/>
      <c r="F2" s="99"/>
      <c r="G2" s="99"/>
      <c r="H2" s="99"/>
      <c r="I2" s="99"/>
    </row>
    <row r="3" ht="20" customHeight="1" spans="1:9">
      <c r="A3" s="91" t="s">
        <v>2</v>
      </c>
      <c r="D3" s="100"/>
      <c r="E3" s="100"/>
      <c r="F3" s="100"/>
      <c r="G3" s="100"/>
      <c r="H3" s="100" t="s">
        <v>3</v>
      </c>
      <c r="I3" s="129"/>
    </row>
    <row r="4" ht="46" customHeight="1" spans="1:9">
      <c r="A4" s="101" t="s">
        <v>4</v>
      </c>
      <c r="B4" s="102" t="s">
        <v>5</v>
      </c>
      <c r="C4" s="102" t="s">
        <v>6</v>
      </c>
      <c r="D4" s="103" t="s">
        <v>7</v>
      </c>
      <c r="E4" s="102" t="s">
        <v>8</v>
      </c>
      <c r="F4" s="103" t="s">
        <v>9</v>
      </c>
      <c r="G4" s="103" t="s">
        <v>10</v>
      </c>
      <c r="H4" s="103" t="s">
        <v>11</v>
      </c>
      <c r="I4" s="101" t="s">
        <v>12</v>
      </c>
    </row>
    <row r="5" ht="21" customHeight="1" spans="1:9">
      <c r="A5" s="104" t="s">
        <v>13</v>
      </c>
      <c r="B5" s="105">
        <f>SUM(B6:B19)</f>
        <v>23007</v>
      </c>
      <c r="C5" s="106">
        <f>SUM(C6:C19)</f>
        <v>22873</v>
      </c>
      <c r="D5" s="106">
        <f>SUM(D6:D19)</f>
        <v>25165</v>
      </c>
      <c r="E5" s="106">
        <f>SUM(E6:E19)</f>
        <v>26478</v>
      </c>
      <c r="F5" s="107">
        <f t="shared" ref="F5:F8" si="0">E5/D5*100</f>
        <v>105.217564077091</v>
      </c>
      <c r="G5" s="108">
        <f t="shared" ref="G5:G8" si="1">E5-C5</f>
        <v>3605</v>
      </c>
      <c r="H5" s="109">
        <f t="shared" ref="H5:H8" si="2">G5/C5</f>
        <v>0.157609408472872</v>
      </c>
      <c r="I5" s="130"/>
    </row>
    <row r="6" ht="21" customHeight="1" spans="1:9">
      <c r="A6" s="110" t="s">
        <v>14</v>
      </c>
      <c r="B6" s="111">
        <v>10859</v>
      </c>
      <c r="C6" s="112">
        <v>8660</v>
      </c>
      <c r="D6" s="112">
        <v>9528</v>
      </c>
      <c r="E6" s="112">
        <v>8180</v>
      </c>
      <c r="F6" s="107">
        <f t="shared" si="0"/>
        <v>85.8522250209908</v>
      </c>
      <c r="G6" s="108">
        <f t="shared" si="1"/>
        <v>-480</v>
      </c>
      <c r="H6" s="109">
        <f t="shared" si="2"/>
        <v>-0.0554272517321016</v>
      </c>
      <c r="I6" s="130"/>
    </row>
    <row r="7" ht="21" customHeight="1" spans="1:9">
      <c r="A7" s="110" t="s">
        <v>15</v>
      </c>
      <c r="B7" s="111">
        <v>1971</v>
      </c>
      <c r="C7" s="112">
        <v>1734</v>
      </c>
      <c r="D7" s="112">
        <v>1909</v>
      </c>
      <c r="E7" s="112">
        <v>1003</v>
      </c>
      <c r="F7" s="107">
        <f t="shared" si="0"/>
        <v>52.5405971712939</v>
      </c>
      <c r="G7" s="108">
        <f t="shared" si="1"/>
        <v>-731</v>
      </c>
      <c r="H7" s="109">
        <f t="shared" si="2"/>
        <v>-0.42156862745098</v>
      </c>
      <c r="I7" s="130"/>
    </row>
    <row r="8" ht="21" customHeight="1" spans="1:9">
      <c r="A8" s="110" t="s">
        <v>16</v>
      </c>
      <c r="B8" s="111">
        <v>621</v>
      </c>
      <c r="C8" s="112">
        <v>538</v>
      </c>
      <c r="D8" s="112">
        <v>592</v>
      </c>
      <c r="E8" s="112">
        <v>622</v>
      </c>
      <c r="F8" s="107">
        <f t="shared" si="0"/>
        <v>105.067567567568</v>
      </c>
      <c r="G8" s="108">
        <f t="shared" si="1"/>
        <v>84</v>
      </c>
      <c r="H8" s="109">
        <f t="shared" si="2"/>
        <v>0.156133828996283</v>
      </c>
      <c r="I8" s="130"/>
    </row>
    <row r="9" ht="21" customHeight="1" spans="1:9">
      <c r="A9" s="110" t="s">
        <v>17</v>
      </c>
      <c r="B9" s="111"/>
      <c r="C9" s="112">
        <v>3</v>
      </c>
      <c r="D9" s="112">
        <v>3</v>
      </c>
      <c r="E9" s="112">
        <v>1</v>
      </c>
      <c r="F9" s="107"/>
      <c r="G9" s="108"/>
      <c r="H9" s="109"/>
      <c r="I9" s="130"/>
    </row>
    <row r="10" ht="21" customHeight="1" spans="1:9">
      <c r="A10" s="110" t="s">
        <v>18</v>
      </c>
      <c r="B10" s="111">
        <v>813</v>
      </c>
      <c r="C10" s="112">
        <v>526</v>
      </c>
      <c r="D10" s="112">
        <v>580</v>
      </c>
      <c r="E10" s="112">
        <v>554</v>
      </c>
      <c r="F10" s="107">
        <f t="shared" ref="F10:F16" si="3">E10/D10*100</f>
        <v>95.5172413793103</v>
      </c>
      <c r="G10" s="108">
        <f t="shared" ref="G10:G16" si="4">E10-C10</f>
        <v>28</v>
      </c>
      <c r="H10" s="109">
        <f t="shared" ref="H10:H16" si="5">G10/C10</f>
        <v>0.0532319391634981</v>
      </c>
      <c r="I10" s="130"/>
    </row>
    <row r="11" ht="21" customHeight="1" spans="1:9">
      <c r="A11" s="110" t="s">
        <v>19</v>
      </c>
      <c r="B11" s="111">
        <v>843</v>
      </c>
      <c r="C11" s="112">
        <v>1441</v>
      </c>
      <c r="D11" s="112">
        <v>1585</v>
      </c>
      <c r="E11" s="112">
        <v>928</v>
      </c>
      <c r="F11" s="107">
        <f t="shared" si="3"/>
        <v>58.5488958990536</v>
      </c>
      <c r="G11" s="108">
        <f t="shared" si="4"/>
        <v>-513</v>
      </c>
      <c r="H11" s="109">
        <f t="shared" si="5"/>
        <v>-0.356002775850104</v>
      </c>
      <c r="I11" s="130"/>
    </row>
    <row r="12" ht="21" customHeight="1" spans="1:9">
      <c r="A12" s="110" t="s">
        <v>20</v>
      </c>
      <c r="B12" s="111">
        <v>671</v>
      </c>
      <c r="C12" s="112">
        <v>519</v>
      </c>
      <c r="D12" s="112">
        <v>571</v>
      </c>
      <c r="E12" s="112">
        <v>463</v>
      </c>
      <c r="F12" s="107">
        <f t="shared" si="3"/>
        <v>81.0858143607706</v>
      </c>
      <c r="G12" s="108">
        <f t="shared" si="4"/>
        <v>-56</v>
      </c>
      <c r="H12" s="109">
        <f t="shared" si="5"/>
        <v>-0.107899807321773</v>
      </c>
      <c r="I12" s="130"/>
    </row>
    <row r="13" ht="21" customHeight="1" spans="1:9">
      <c r="A13" s="110" t="s">
        <v>21</v>
      </c>
      <c r="B13" s="111">
        <v>675</v>
      </c>
      <c r="C13" s="112">
        <v>622</v>
      </c>
      <c r="D13" s="112">
        <v>684</v>
      </c>
      <c r="E13" s="112">
        <v>525</v>
      </c>
      <c r="F13" s="107">
        <f t="shared" si="3"/>
        <v>76.7543859649123</v>
      </c>
      <c r="G13" s="108">
        <f t="shared" si="4"/>
        <v>-97</v>
      </c>
      <c r="H13" s="109">
        <f t="shared" si="5"/>
        <v>-0.155948553054662</v>
      </c>
      <c r="I13" s="130"/>
    </row>
    <row r="14" ht="21" customHeight="1" spans="1:9">
      <c r="A14" s="110" t="s">
        <v>22</v>
      </c>
      <c r="B14" s="111">
        <v>5197</v>
      </c>
      <c r="C14" s="112">
        <v>4995</v>
      </c>
      <c r="D14" s="112">
        <v>5495</v>
      </c>
      <c r="E14" s="112">
        <v>11613</v>
      </c>
      <c r="F14" s="107">
        <f t="shared" si="3"/>
        <v>211.337579617834</v>
      </c>
      <c r="G14" s="108">
        <f t="shared" si="4"/>
        <v>6618</v>
      </c>
      <c r="H14" s="109">
        <f t="shared" si="5"/>
        <v>1.32492492492492</v>
      </c>
      <c r="I14" s="130"/>
    </row>
    <row r="15" ht="21" customHeight="1" spans="1:9">
      <c r="A15" s="110" t="s">
        <v>23</v>
      </c>
      <c r="B15" s="111">
        <v>990</v>
      </c>
      <c r="C15" s="112">
        <v>1172</v>
      </c>
      <c r="D15" s="112">
        <v>1289</v>
      </c>
      <c r="E15" s="112">
        <v>1280</v>
      </c>
      <c r="F15" s="107">
        <f t="shared" si="3"/>
        <v>99.3017843289372</v>
      </c>
      <c r="G15" s="108">
        <f t="shared" si="4"/>
        <v>108</v>
      </c>
      <c r="H15" s="109">
        <f t="shared" si="5"/>
        <v>0.0921501706484642</v>
      </c>
      <c r="I15" s="130"/>
    </row>
    <row r="16" ht="21" customHeight="1" spans="1:9">
      <c r="A16" s="110" t="s">
        <v>24</v>
      </c>
      <c r="B16" s="111">
        <v>365</v>
      </c>
      <c r="C16" s="112">
        <v>2663</v>
      </c>
      <c r="D16" s="112">
        <v>2929</v>
      </c>
      <c r="E16" s="112">
        <v>1309</v>
      </c>
      <c r="F16" s="107">
        <f t="shared" si="3"/>
        <v>44.6910208262206</v>
      </c>
      <c r="G16" s="108">
        <f t="shared" si="4"/>
        <v>-1354</v>
      </c>
      <c r="H16" s="109">
        <f t="shared" si="5"/>
        <v>-0.508449117536613</v>
      </c>
      <c r="I16" s="130"/>
    </row>
    <row r="17" ht="21" customHeight="1" spans="1:9">
      <c r="A17" s="110" t="s">
        <v>25</v>
      </c>
      <c r="B17" s="111"/>
      <c r="C17" s="113"/>
      <c r="D17" s="112"/>
      <c r="E17" s="112"/>
      <c r="F17" s="107"/>
      <c r="G17" s="108"/>
      <c r="H17" s="109"/>
      <c r="I17" s="130"/>
    </row>
    <row r="18" ht="21" customHeight="1" spans="1:9">
      <c r="A18" s="110" t="s">
        <v>26</v>
      </c>
      <c r="B18" s="111"/>
      <c r="C18" s="113"/>
      <c r="D18" s="112"/>
      <c r="E18" s="112"/>
      <c r="F18" s="107"/>
      <c r="G18" s="108"/>
      <c r="H18" s="109"/>
      <c r="I18" s="130"/>
    </row>
    <row r="19" ht="21" customHeight="1" spans="1:9">
      <c r="A19" s="110" t="s">
        <v>27</v>
      </c>
      <c r="B19" s="111">
        <v>2</v>
      </c>
      <c r="C19" s="113"/>
      <c r="D19" s="112"/>
      <c r="E19" s="112"/>
      <c r="F19" s="107"/>
      <c r="G19" s="108"/>
      <c r="H19" s="109"/>
      <c r="I19" s="130"/>
    </row>
    <row r="20" ht="21" customHeight="1" spans="1:9">
      <c r="A20" s="104" t="s">
        <v>28</v>
      </c>
      <c r="B20" s="105">
        <f>SUM(B21:B26)</f>
        <v>12720</v>
      </c>
      <c r="C20" s="106">
        <f>SUM(C21:C26)</f>
        <v>7665</v>
      </c>
      <c r="D20" s="106">
        <f>SUM(D21:D26)</f>
        <v>7970</v>
      </c>
      <c r="E20" s="106">
        <f>SUM(E21:E26)</f>
        <v>7703</v>
      </c>
      <c r="F20" s="107">
        <f t="shared" ref="F20:F23" si="6">E20/D20*100</f>
        <v>96.6499372647428</v>
      </c>
      <c r="G20" s="108">
        <f t="shared" ref="G20:G23" si="7">E20-C20</f>
        <v>38</v>
      </c>
      <c r="H20" s="109">
        <f t="shared" ref="H20:H23" si="8">G20/C20</f>
        <v>0.00495759947814742</v>
      </c>
      <c r="I20" s="130"/>
    </row>
    <row r="21" ht="21" customHeight="1" spans="1:9">
      <c r="A21" s="110" t="s">
        <v>29</v>
      </c>
      <c r="B21" s="111">
        <v>2086</v>
      </c>
      <c r="C21" s="112">
        <v>3053</v>
      </c>
      <c r="D21" s="112">
        <v>3358</v>
      </c>
      <c r="E21" s="112">
        <v>3451</v>
      </c>
      <c r="F21" s="107">
        <f t="shared" si="6"/>
        <v>102.76950565813</v>
      </c>
      <c r="G21" s="108">
        <f t="shared" si="7"/>
        <v>398</v>
      </c>
      <c r="H21" s="109">
        <f t="shared" si="8"/>
        <v>0.130363576809695</v>
      </c>
      <c r="I21" s="130"/>
    </row>
    <row r="22" ht="21" customHeight="1" spans="1:9">
      <c r="A22" s="110" t="s">
        <v>30</v>
      </c>
      <c r="B22" s="111">
        <v>211</v>
      </c>
      <c r="C22" s="112">
        <v>729</v>
      </c>
      <c r="D22" s="112">
        <v>729</v>
      </c>
      <c r="E22" s="112">
        <v>607</v>
      </c>
      <c r="F22" s="107">
        <f t="shared" si="6"/>
        <v>83.2647462277092</v>
      </c>
      <c r="G22" s="108">
        <f t="shared" si="7"/>
        <v>-122</v>
      </c>
      <c r="H22" s="109">
        <f t="shared" si="8"/>
        <v>-0.167352537722908</v>
      </c>
      <c r="I22" s="130"/>
    </row>
    <row r="23" ht="21" customHeight="1" spans="1:9">
      <c r="A23" s="110" t="s">
        <v>31</v>
      </c>
      <c r="B23" s="111">
        <v>1300</v>
      </c>
      <c r="C23" s="112">
        <v>809</v>
      </c>
      <c r="D23" s="112">
        <v>1375</v>
      </c>
      <c r="E23" s="112">
        <v>1100</v>
      </c>
      <c r="F23" s="107">
        <f t="shared" si="6"/>
        <v>80</v>
      </c>
      <c r="G23" s="108">
        <f t="shared" si="7"/>
        <v>291</v>
      </c>
      <c r="H23" s="109">
        <f t="shared" si="8"/>
        <v>0.359703337453646</v>
      </c>
      <c r="I23" s="130"/>
    </row>
    <row r="24" ht="21" customHeight="1" spans="1:9">
      <c r="A24" s="110" t="s">
        <v>32</v>
      </c>
      <c r="B24" s="111"/>
      <c r="C24" s="114"/>
      <c r="D24" s="114"/>
      <c r="E24" s="114"/>
      <c r="F24" s="115"/>
      <c r="G24" s="116"/>
      <c r="H24" s="117"/>
      <c r="I24" s="130"/>
    </row>
    <row r="25" ht="36" customHeight="1" spans="1:9">
      <c r="A25" s="110" t="s">
        <v>33</v>
      </c>
      <c r="B25" s="111">
        <v>478</v>
      </c>
      <c r="C25" s="114">
        <v>1444</v>
      </c>
      <c r="D25" s="114">
        <v>1444</v>
      </c>
      <c r="E25" s="114">
        <v>1206</v>
      </c>
      <c r="F25" s="115">
        <f>E25/D25*100</f>
        <v>83.5180055401662</v>
      </c>
      <c r="G25" s="116">
        <f>E25-C25</f>
        <v>-238</v>
      </c>
      <c r="H25" s="117">
        <f>G25/C25</f>
        <v>-0.164819944598338</v>
      </c>
      <c r="I25" s="130"/>
    </row>
    <row r="26" ht="21" customHeight="1" spans="1:9">
      <c r="A26" s="110" t="s">
        <v>34</v>
      </c>
      <c r="B26" s="111">
        <v>8645</v>
      </c>
      <c r="C26" s="114">
        <v>1630</v>
      </c>
      <c r="D26" s="114">
        <v>1064</v>
      </c>
      <c r="E26" s="114">
        <v>1339</v>
      </c>
      <c r="F26" s="115">
        <f>E26/D26*100</f>
        <v>125.845864661654</v>
      </c>
      <c r="G26" s="116">
        <f>E26-C26</f>
        <v>-291</v>
      </c>
      <c r="H26" s="117">
        <f>G26/C26</f>
        <v>-0.178527607361963</v>
      </c>
      <c r="I26" s="130"/>
    </row>
    <row r="27" s="90" customFormat="1" ht="21" customHeight="1" spans="1:95">
      <c r="A27" s="118" t="s">
        <v>35</v>
      </c>
      <c r="B27" s="119">
        <f>B5+B20</f>
        <v>35727</v>
      </c>
      <c r="C27" s="120">
        <f>C5+C20</f>
        <v>30538</v>
      </c>
      <c r="D27" s="120">
        <f>D5+D20</f>
        <v>33135</v>
      </c>
      <c r="E27" s="120">
        <f>E5+E20</f>
        <v>34181</v>
      </c>
      <c r="F27" s="121">
        <f>E27/D27*100</f>
        <v>103.156782858005</v>
      </c>
      <c r="G27" s="122">
        <f>E27-C27</f>
        <v>3643</v>
      </c>
      <c r="H27" s="123">
        <f>G27/C27</f>
        <v>0.119293994367673</v>
      </c>
      <c r="I27" s="131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3"/>
      <c r="CP27" s="133"/>
      <c r="CQ27" s="133"/>
    </row>
    <row r="28" ht="21" customHeight="1" spans="1:9">
      <c r="A28" s="101" t="s">
        <v>36</v>
      </c>
      <c r="B28" s="124">
        <f t="shared" ref="B28:F28" si="9">B5/B27</f>
        <v>0.64396674783777</v>
      </c>
      <c r="C28" s="125">
        <f t="shared" si="9"/>
        <v>0.7490012443513</v>
      </c>
      <c r="D28" s="125">
        <f t="shared" si="9"/>
        <v>0.759468839595594</v>
      </c>
      <c r="E28" s="125">
        <f t="shared" si="9"/>
        <v>0.774640882361546</v>
      </c>
      <c r="F28" s="125"/>
      <c r="G28" s="125">
        <f>E28-C28</f>
        <v>0.0256396380102459</v>
      </c>
      <c r="H28" s="126"/>
      <c r="I28" s="130"/>
    </row>
    <row r="29" spans="6:6">
      <c r="F29" s="127"/>
    </row>
  </sheetData>
  <mergeCells count="2">
    <mergeCell ref="A2:I2"/>
    <mergeCell ref="H3:I3"/>
  </mergeCells>
  <pageMargins left="1.02361111111111" right="0.196527777777778" top="1.10208333333333" bottom="0.830555555555555" header="0.389583333333333" footer="0.472222222222222"/>
  <pageSetup paperSize="9" firstPageNumber="13" orientation="portrait" useFirstPageNumber="1" horizontalDpi="600" verticalDpi="600"/>
  <headerFooter alignWithMargins="0" scaleWithDoc="0">
    <oddFooter>&amp;L—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Zeros="0" zoomScale="115" zoomScaleNormal="115" workbookViewId="0">
      <pane xSplit="1" ySplit="5" topLeftCell="B16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25" outlineLevelCol="5"/>
  <cols>
    <col min="1" max="1" width="28.5833333333333" style="63" customWidth="1"/>
    <col min="2" max="2" width="13.5833333333333" style="64" customWidth="1"/>
    <col min="3" max="3" width="13.5833333333333" style="65" customWidth="1"/>
    <col min="4" max="4" width="11.1916666666667" style="65" customWidth="1"/>
    <col min="5" max="5" width="13.15" style="64" customWidth="1"/>
    <col min="6" max="6" width="8.875" style="63" customWidth="1"/>
    <col min="7" max="16384" width="9" style="63"/>
  </cols>
  <sheetData>
    <row r="1" s="62" customFormat="1" ht="28" customHeight="1" spans="1:5">
      <c r="A1" s="4" t="s">
        <v>37</v>
      </c>
      <c r="B1" s="66"/>
      <c r="C1" s="67"/>
      <c r="D1" s="67"/>
      <c r="E1" s="66"/>
    </row>
    <row r="2" ht="32" customHeight="1" spans="1:6">
      <c r="A2" s="68" t="s">
        <v>38</v>
      </c>
      <c r="B2" s="69"/>
      <c r="C2" s="70"/>
      <c r="D2" s="70"/>
      <c r="E2" s="69"/>
      <c r="F2" s="71"/>
    </row>
    <row r="3" ht="16" customHeight="1" spans="2:5">
      <c r="B3" s="72"/>
      <c r="C3" s="73"/>
      <c r="D3" s="73"/>
      <c r="E3" s="72" t="s">
        <v>39</v>
      </c>
    </row>
    <row r="4" ht="24.75" customHeight="1" spans="1:5">
      <c r="A4" s="74" t="s">
        <v>40</v>
      </c>
      <c r="B4" s="75" t="s">
        <v>41</v>
      </c>
      <c r="C4" s="76" t="s">
        <v>42</v>
      </c>
      <c r="D4" s="76" t="s">
        <v>43</v>
      </c>
      <c r="E4" s="77" t="s">
        <v>44</v>
      </c>
    </row>
    <row r="5" ht="10" customHeight="1" spans="1:5">
      <c r="A5" s="78"/>
      <c r="B5" s="79"/>
      <c r="C5" s="80"/>
      <c r="D5" s="80"/>
      <c r="E5" s="81"/>
    </row>
    <row r="6" ht="24.75" customHeight="1" spans="1:5">
      <c r="A6" s="82" t="s">
        <v>45</v>
      </c>
      <c r="B6" s="83">
        <v>27639</v>
      </c>
      <c r="C6" s="79">
        <v>24629</v>
      </c>
      <c r="D6" s="84">
        <f t="shared" ref="D6:D27" si="0">(B6-C6)</f>
        <v>3010</v>
      </c>
      <c r="E6" s="85">
        <f t="shared" ref="E6:E20" si="1">D6/C6*100</f>
        <v>12.2213650574526</v>
      </c>
    </row>
    <row r="7" ht="24.75" customHeight="1" spans="1:5">
      <c r="A7" s="82" t="s">
        <v>46</v>
      </c>
      <c r="B7" s="83">
        <v>257</v>
      </c>
      <c r="C7" s="79">
        <v>133</v>
      </c>
      <c r="D7" s="84">
        <f t="shared" si="0"/>
        <v>124</v>
      </c>
      <c r="E7" s="85">
        <f t="shared" si="1"/>
        <v>93.2330827067669</v>
      </c>
    </row>
    <row r="8" ht="24.75" customHeight="1" spans="1:5">
      <c r="A8" s="82" t="s">
        <v>47</v>
      </c>
      <c r="B8" s="83">
        <v>2805</v>
      </c>
      <c r="C8" s="79">
        <v>2330</v>
      </c>
      <c r="D8" s="84">
        <f t="shared" si="0"/>
        <v>475</v>
      </c>
      <c r="E8" s="85">
        <f t="shared" si="1"/>
        <v>20.3862660944206</v>
      </c>
    </row>
    <row r="9" ht="24.75" customHeight="1" spans="1:5">
      <c r="A9" s="82" t="s">
        <v>48</v>
      </c>
      <c r="B9" s="83">
        <v>26715</v>
      </c>
      <c r="C9" s="79">
        <v>22521</v>
      </c>
      <c r="D9" s="84">
        <f t="shared" si="0"/>
        <v>4194</v>
      </c>
      <c r="E9" s="85">
        <f t="shared" si="1"/>
        <v>18.6226188890369</v>
      </c>
    </row>
    <row r="10" ht="24.75" customHeight="1" spans="1:5">
      <c r="A10" s="82" t="s">
        <v>49</v>
      </c>
      <c r="B10" s="83">
        <v>3260</v>
      </c>
      <c r="C10" s="79">
        <v>783</v>
      </c>
      <c r="D10" s="84">
        <f t="shared" si="0"/>
        <v>2477</v>
      </c>
      <c r="E10" s="85">
        <f t="shared" si="1"/>
        <v>316.347381864623</v>
      </c>
    </row>
    <row r="11" ht="24.75" customHeight="1" spans="1:5">
      <c r="A11" s="82" t="s">
        <v>50</v>
      </c>
      <c r="B11" s="83">
        <v>1054</v>
      </c>
      <c r="C11" s="79">
        <v>949</v>
      </c>
      <c r="D11" s="84">
        <f t="shared" si="0"/>
        <v>105</v>
      </c>
      <c r="E11" s="85">
        <f t="shared" si="1"/>
        <v>11.0642781875659</v>
      </c>
    </row>
    <row r="12" ht="24.75" customHeight="1" spans="1:5">
      <c r="A12" s="82" t="s">
        <v>51</v>
      </c>
      <c r="B12" s="83">
        <v>33160</v>
      </c>
      <c r="C12" s="79">
        <v>30630</v>
      </c>
      <c r="D12" s="84">
        <f t="shared" si="0"/>
        <v>2530</v>
      </c>
      <c r="E12" s="85">
        <f t="shared" si="1"/>
        <v>8.25987593862227</v>
      </c>
    </row>
    <row r="13" ht="24.75" customHeight="1" spans="1:5">
      <c r="A13" s="82" t="s">
        <v>52</v>
      </c>
      <c r="B13" s="83">
        <v>12629</v>
      </c>
      <c r="C13" s="79">
        <v>17243</v>
      </c>
      <c r="D13" s="84">
        <f t="shared" si="0"/>
        <v>-4614</v>
      </c>
      <c r="E13" s="85">
        <f t="shared" si="1"/>
        <v>-26.7586846836397</v>
      </c>
    </row>
    <row r="14" ht="24.75" customHeight="1" spans="1:5">
      <c r="A14" s="82" t="s">
        <v>53</v>
      </c>
      <c r="B14" s="83">
        <v>2030</v>
      </c>
      <c r="C14" s="79">
        <v>1491</v>
      </c>
      <c r="D14" s="84">
        <f t="shared" si="0"/>
        <v>539</v>
      </c>
      <c r="E14" s="85">
        <f t="shared" si="1"/>
        <v>36.150234741784</v>
      </c>
    </row>
    <row r="15" ht="24.75" customHeight="1" spans="1:5">
      <c r="A15" s="82" t="s">
        <v>54</v>
      </c>
      <c r="B15" s="83">
        <v>11674</v>
      </c>
      <c r="C15" s="79">
        <v>10714</v>
      </c>
      <c r="D15" s="84">
        <f t="shared" si="0"/>
        <v>960</v>
      </c>
      <c r="E15" s="85">
        <f t="shared" si="1"/>
        <v>8.96023893970506</v>
      </c>
    </row>
    <row r="16" ht="24.75" customHeight="1" spans="1:5">
      <c r="A16" s="82" t="s">
        <v>55</v>
      </c>
      <c r="B16" s="83">
        <v>10432</v>
      </c>
      <c r="C16" s="79">
        <v>9401</v>
      </c>
      <c r="D16" s="84">
        <f t="shared" si="0"/>
        <v>1031</v>
      </c>
      <c r="E16" s="85">
        <f t="shared" si="1"/>
        <v>10.9669184129348</v>
      </c>
    </row>
    <row r="17" ht="24.75" customHeight="1" spans="1:5">
      <c r="A17" s="82" t="s">
        <v>56</v>
      </c>
      <c r="B17" s="83">
        <v>1657</v>
      </c>
      <c r="C17" s="79">
        <v>2276</v>
      </c>
      <c r="D17" s="84">
        <f t="shared" si="0"/>
        <v>-619</v>
      </c>
      <c r="E17" s="85">
        <f t="shared" si="1"/>
        <v>-27.1968365553603</v>
      </c>
    </row>
    <row r="18" ht="24.75" customHeight="1" spans="1:5">
      <c r="A18" s="82" t="s">
        <v>57</v>
      </c>
      <c r="B18" s="83">
        <v>604</v>
      </c>
      <c r="C18" s="79">
        <v>256</v>
      </c>
      <c r="D18" s="84">
        <f t="shared" si="0"/>
        <v>348</v>
      </c>
      <c r="E18" s="85">
        <f t="shared" si="1"/>
        <v>135.9375</v>
      </c>
    </row>
    <row r="19" ht="24.75" customHeight="1" spans="1:5">
      <c r="A19" s="82" t="s">
        <v>58</v>
      </c>
      <c r="B19" s="83">
        <v>342</v>
      </c>
      <c r="C19" s="79">
        <v>175</v>
      </c>
      <c r="D19" s="84">
        <f t="shared" si="0"/>
        <v>167</v>
      </c>
      <c r="E19" s="85">
        <f t="shared" si="1"/>
        <v>95.4285714285714</v>
      </c>
    </row>
    <row r="20" ht="24.75" customHeight="1" spans="1:5">
      <c r="A20" s="82" t="s">
        <v>59</v>
      </c>
      <c r="B20" s="83">
        <v>125</v>
      </c>
      <c r="C20" s="79">
        <v>46</v>
      </c>
      <c r="D20" s="84">
        <f t="shared" si="0"/>
        <v>79</v>
      </c>
      <c r="E20" s="85">
        <f t="shared" si="1"/>
        <v>171.739130434783</v>
      </c>
    </row>
    <row r="21" ht="24.75" customHeight="1" spans="1:5">
      <c r="A21" s="82" t="s">
        <v>60</v>
      </c>
      <c r="B21" s="83"/>
      <c r="C21" s="79"/>
      <c r="D21" s="84">
        <f t="shared" si="0"/>
        <v>0</v>
      </c>
      <c r="E21" s="85"/>
    </row>
    <row r="22" ht="24.75" customHeight="1" spans="1:5">
      <c r="A22" s="82" t="s">
        <v>61</v>
      </c>
      <c r="B22" s="83">
        <v>1005</v>
      </c>
      <c r="C22" s="79">
        <v>364</v>
      </c>
      <c r="D22" s="84">
        <f t="shared" si="0"/>
        <v>641</v>
      </c>
      <c r="E22" s="85">
        <f t="shared" ref="E22:E28" si="2">D22/C22*100</f>
        <v>176.098901098901</v>
      </c>
    </row>
    <row r="23" ht="24.75" customHeight="1" spans="1:5">
      <c r="A23" s="82" t="s">
        <v>62</v>
      </c>
      <c r="B23" s="83">
        <v>9433</v>
      </c>
      <c r="C23" s="79">
        <v>6620</v>
      </c>
      <c r="D23" s="84">
        <f t="shared" si="0"/>
        <v>2813</v>
      </c>
      <c r="E23" s="85">
        <f t="shared" si="2"/>
        <v>42.4924471299094</v>
      </c>
    </row>
    <row r="24" ht="24.75" customHeight="1" spans="1:5">
      <c r="A24" s="82" t="s">
        <v>63</v>
      </c>
      <c r="B24" s="83">
        <v>152</v>
      </c>
      <c r="C24" s="79">
        <v>327</v>
      </c>
      <c r="D24" s="84">
        <f t="shared" si="0"/>
        <v>-175</v>
      </c>
      <c r="E24" s="85">
        <f t="shared" si="2"/>
        <v>-53.5168195718654</v>
      </c>
    </row>
    <row r="25" ht="24.75" customHeight="1" spans="1:5">
      <c r="A25" s="82" t="s">
        <v>64</v>
      </c>
      <c r="B25" s="83">
        <v>1206</v>
      </c>
      <c r="C25" s="79">
        <v>1235</v>
      </c>
      <c r="D25" s="84">
        <f t="shared" si="0"/>
        <v>-29</v>
      </c>
      <c r="E25" s="85">
        <f t="shared" si="2"/>
        <v>-2.34817813765182</v>
      </c>
    </row>
    <row r="26" ht="24.75" customHeight="1" spans="1:5">
      <c r="A26" s="82" t="s">
        <v>65</v>
      </c>
      <c r="B26" s="83">
        <v>1638</v>
      </c>
      <c r="C26" s="79">
        <v>1542</v>
      </c>
      <c r="D26" s="84">
        <f t="shared" si="0"/>
        <v>96</v>
      </c>
      <c r="E26" s="85">
        <f t="shared" si="2"/>
        <v>6.22568093385214</v>
      </c>
    </row>
    <row r="27" ht="24.75" customHeight="1" spans="1:5">
      <c r="A27" s="82" t="s">
        <v>66</v>
      </c>
      <c r="B27" s="83">
        <v>570</v>
      </c>
      <c r="C27" s="79">
        <v>1483</v>
      </c>
      <c r="D27" s="84">
        <f t="shared" si="0"/>
        <v>-913</v>
      </c>
      <c r="E27" s="85">
        <f t="shared" si="2"/>
        <v>-61.5643964935941</v>
      </c>
    </row>
    <row r="28" ht="24.75" customHeight="1" spans="1:5">
      <c r="A28" s="86" t="s">
        <v>67</v>
      </c>
      <c r="B28" s="87">
        <f>SUM(B6:B27)</f>
        <v>148387</v>
      </c>
      <c r="C28" s="88">
        <f>SUM(C6:C27)</f>
        <v>135148</v>
      </c>
      <c r="D28" s="88">
        <f>SUM(D6:D27)</f>
        <v>13239</v>
      </c>
      <c r="E28" s="89">
        <f t="shared" si="2"/>
        <v>9.79592742770888</v>
      </c>
    </row>
  </sheetData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47916666666667" right="0.747916666666667" top="0.786805555555556" bottom="0.594444444444444" header="0.279166666666667" footer="0.550694444444444"/>
  <pageSetup paperSize="9" firstPageNumber="14" orientation="portrait" useFirstPageNumber="1" horizontalDpi="600" verticalDpi="600"/>
  <headerFooter alignWithMargins="0" scaleWithDoc="0">
    <oddFooter>&amp;R— &amp;P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showGridLines="0" showZeros="0" tabSelected="1" zoomScale="93" zoomScaleNormal="93" workbookViewId="0">
      <pane ySplit="5" topLeftCell="A6" activePane="bottomLeft" state="frozen"/>
      <selection/>
      <selection pane="bottomLeft" activeCell="J11" sqref="J11"/>
    </sheetView>
  </sheetViews>
  <sheetFormatPr defaultColWidth="9" defaultRowHeight="14.25" outlineLevelCol="3"/>
  <cols>
    <col min="1" max="1" width="34.4083333333333" style="49" customWidth="1"/>
    <col min="2" max="2" width="10.375" style="51" customWidth="1"/>
    <col min="3" max="3" width="31.0416666666667" style="49" customWidth="1"/>
    <col min="4" max="4" width="11.0166666666667" style="51" customWidth="1"/>
    <col min="5" max="16384" width="9" style="49"/>
  </cols>
  <sheetData>
    <row r="1" s="48" customFormat="1" ht="29" customHeight="1" spans="1:4">
      <c r="A1" s="34" t="s">
        <v>68</v>
      </c>
      <c r="B1" s="52"/>
      <c r="D1" s="52"/>
    </row>
    <row r="2" s="49" customFormat="1" ht="41" customHeight="1" spans="1:4">
      <c r="A2" s="23" t="s">
        <v>69</v>
      </c>
      <c r="B2" s="53"/>
      <c r="C2" s="23"/>
      <c r="D2" s="53"/>
    </row>
    <row r="3" ht="18.75" spans="1:4">
      <c r="A3" s="50"/>
      <c r="B3" s="54"/>
      <c r="C3" s="50"/>
      <c r="D3" s="55" t="s">
        <v>39</v>
      </c>
    </row>
    <row r="4" s="50" customFormat="1" ht="32" customHeight="1" spans="1:4">
      <c r="A4" s="9" t="s">
        <v>4</v>
      </c>
      <c r="B4" s="9" t="s">
        <v>70</v>
      </c>
      <c r="C4" s="9" t="s">
        <v>4</v>
      </c>
      <c r="D4" s="9" t="s">
        <v>70</v>
      </c>
    </row>
    <row r="5" s="50" customFormat="1" ht="32" customHeight="1" spans="1:4">
      <c r="A5" s="9" t="s">
        <v>71</v>
      </c>
      <c r="B5" s="12">
        <v>34181</v>
      </c>
      <c r="C5" s="9" t="s">
        <v>72</v>
      </c>
      <c r="D5" s="12">
        <v>148387</v>
      </c>
    </row>
    <row r="6" s="50" customFormat="1" ht="25" customHeight="1" spans="1:4">
      <c r="A6" s="56" t="s">
        <v>73</v>
      </c>
      <c r="B6" s="57">
        <v>119720</v>
      </c>
      <c r="C6" s="58" t="s">
        <v>74</v>
      </c>
      <c r="D6" s="59">
        <v>19616</v>
      </c>
    </row>
    <row r="7" s="50" customFormat="1" ht="25" customHeight="1" spans="1:4">
      <c r="A7" s="58" t="s">
        <v>75</v>
      </c>
      <c r="B7" s="57">
        <v>1689</v>
      </c>
      <c r="C7" s="58"/>
      <c r="D7" s="59"/>
    </row>
    <row r="8" s="50" customFormat="1" ht="25" customHeight="1" spans="1:4">
      <c r="A8" s="58" t="s">
        <v>76</v>
      </c>
      <c r="B8" s="60">
        <v>98352</v>
      </c>
      <c r="C8" s="58"/>
      <c r="D8" s="59"/>
    </row>
    <row r="9" s="50" customFormat="1" ht="25" customHeight="1" spans="1:4">
      <c r="A9" s="58" t="s">
        <v>77</v>
      </c>
      <c r="B9" s="59">
        <v>19679</v>
      </c>
      <c r="C9" s="58"/>
      <c r="D9" s="59"/>
    </row>
    <row r="10" s="50" customFormat="1" ht="25" customHeight="1" spans="1:4">
      <c r="A10" s="58" t="s">
        <v>78</v>
      </c>
      <c r="B10" s="59"/>
      <c r="C10" s="58"/>
      <c r="D10" s="59"/>
    </row>
    <row r="11" s="50" customFormat="1" ht="25" customHeight="1" spans="1:4">
      <c r="A11" s="58" t="s">
        <v>79</v>
      </c>
      <c r="B11" s="59">
        <v>9623</v>
      </c>
      <c r="C11" s="61"/>
      <c r="D11" s="59"/>
    </row>
    <row r="12" s="50" customFormat="1" ht="25" customHeight="1" spans="1:4">
      <c r="A12" s="58" t="s">
        <v>80</v>
      </c>
      <c r="B12" s="59">
        <v>1881</v>
      </c>
      <c r="C12" s="61"/>
      <c r="D12" s="59"/>
    </row>
    <row r="13" s="50" customFormat="1" ht="25" customHeight="1" spans="1:4">
      <c r="A13" s="58" t="s">
        <v>81</v>
      </c>
      <c r="B13" s="59">
        <v>3884</v>
      </c>
      <c r="C13" s="56" t="s">
        <v>82</v>
      </c>
      <c r="D13" s="59">
        <v>2481</v>
      </c>
    </row>
    <row r="14" s="50" customFormat="1" ht="25" customHeight="1" spans="1:4">
      <c r="A14" s="58"/>
      <c r="B14" s="59"/>
      <c r="C14" s="58" t="s">
        <v>83</v>
      </c>
      <c r="D14" s="59">
        <v>1480</v>
      </c>
    </row>
    <row r="15" s="50" customFormat="1" ht="25" customHeight="1" spans="1:4">
      <c r="A15" s="58" t="s">
        <v>84</v>
      </c>
      <c r="B15" s="57"/>
      <c r="C15" s="58" t="s">
        <v>85</v>
      </c>
      <c r="D15" s="59"/>
    </row>
    <row r="16" s="50" customFormat="1" ht="25" customHeight="1" spans="1:4">
      <c r="A16" s="58" t="s">
        <v>86</v>
      </c>
      <c r="B16" s="57">
        <v>6162</v>
      </c>
      <c r="C16" s="56" t="s">
        <v>87</v>
      </c>
      <c r="D16" s="59">
        <v>1046</v>
      </c>
    </row>
    <row r="17" s="50" customFormat="1" ht="25" customHeight="1" spans="1:4">
      <c r="A17" s="58" t="s">
        <v>88</v>
      </c>
      <c r="B17" s="59"/>
      <c r="C17" s="56" t="s">
        <v>89</v>
      </c>
      <c r="D17" s="59"/>
    </row>
    <row r="18" s="50" customFormat="1" ht="25" customHeight="1" spans="1:4">
      <c r="A18" s="58" t="s">
        <v>90</v>
      </c>
      <c r="B18" s="59"/>
      <c r="C18" s="58" t="s">
        <v>91</v>
      </c>
      <c r="D18" s="59"/>
    </row>
    <row r="19" s="50" customFormat="1" ht="25" customHeight="1" spans="1:4">
      <c r="A19" s="58"/>
      <c r="B19" s="59"/>
      <c r="C19" s="58" t="s">
        <v>92</v>
      </c>
      <c r="D19" s="59">
        <v>2441</v>
      </c>
    </row>
    <row r="20" s="50" customFormat="1" ht="25" customHeight="1" spans="1:4">
      <c r="A20" s="58"/>
      <c r="B20" s="59"/>
      <c r="C20" s="58" t="s">
        <v>93</v>
      </c>
      <c r="D20" s="59">
        <v>2441</v>
      </c>
    </row>
    <row r="21" s="50" customFormat="1" ht="25" customHeight="1" spans="1:4">
      <c r="A21" s="58"/>
      <c r="B21" s="59"/>
      <c r="C21" s="58" t="s">
        <v>94</v>
      </c>
      <c r="D21" s="59"/>
    </row>
    <row r="22" s="50" customFormat="1" ht="25" customHeight="1" spans="1:4">
      <c r="A22" s="58"/>
      <c r="B22" s="59"/>
      <c r="C22" s="61"/>
      <c r="D22" s="59"/>
    </row>
    <row r="23" ht="25" customHeight="1" spans="1:4">
      <c r="A23" s="9" t="s">
        <v>95</v>
      </c>
      <c r="B23" s="12">
        <f>B5+B6+B11+B12+B13+B16</f>
        <v>175451</v>
      </c>
      <c r="C23" s="9" t="s">
        <v>96</v>
      </c>
      <c r="D23" s="12">
        <f>SUM(D5:D22)-D20</f>
        <v>175451</v>
      </c>
    </row>
  </sheetData>
  <mergeCells count="1">
    <mergeCell ref="A2:D2"/>
  </mergeCells>
  <printOptions horizontalCentered="1"/>
  <pageMargins left="0.590277777777778" right="0.590277777777778" top="0.984027777777778" bottom="0.786805555555556" header="0.306944444444444" footer="0.432638888888889"/>
  <pageSetup paperSize="9" scale="97" firstPageNumber="15" fitToHeight="0" orientation="portrait" useFirstPageNumber="1" horizontalDpi="600" verticalDpi="600"/>
  <headerFooter>
    <oddFooter>&amp;L— &amp;P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showGridLines="0" showZeros="0" workbookViewId="0">
      <selection activeCell="A1" sqref="A1"/>
    </sheetView>
  </sheetViews>
  <sheetFormatPr defaultColWidth="9.125" defaultRowHeight="18.75"/>
  <cols>
    <col min="1" max="1" width="29.625" style="33" customWidth="1"/>
    <col min="2" max="2" width="10.625" style="33" customWidth="1"/>
    <col min="3" max="3" width="29.625" style="33" customWidth="1"/>
    <col min="4" max="4" width="10.625" style="33" customWidth="1"/>
    <col min="5" max="16380" width="9.125" style="33" customWidth="1"/>
    <col min="16381" max="16384" width="9.125" style="33"/>
  </cols>
  <sheetData>
    <row r="1" s="13" customFormat="1" ht="22" customHeight="1" spans="1:1">
      <c r="A1" s="34" t="s">
        <v>97</v>
      </c>
    </row>
    <row r="2" ht="38" customHeight="1" spans="1:8">
      <c r="A2" s="35" t="s">
        <v>98</v>
      </c>
      <c r="B2" s="35"/>
      <c r="C2" s="35"/>
      <c r="D2" s="35"/>
      <c r="E2" s="36"/>
      <c r="F2" s="36"/>
      <c r="G2" s="36"/>
      <c r="H2" s="36"/>
    </row>
    <row r="3" ht="22" customHeight="1" spans="1:8">
      <c r="A3" s="37" t="s">
        <v>99</v>
      </c>
      <c r="B3" s="37"/>
      <c r="C3" s="37"/>
      <c r="D3" s="37"/>
      <c r="E3" s="38"/>
      <c r="F3" s="38"/>
      <c r="G3" s="38"/>
      <c r="H3" s="38"/>
    </row>
    <row r="4" ht="25" customHeight="1" spans="1:9">
      <c r="A4" s="39" t="s">
        <v>100</v>
      </c>
      <c r="B4" s="39" t="s">
        <v>70</v>
      </c>
      <c r="C4" s="39" t="s">
        <v>100</v>
      </c>
      <c r="D4" s="39" t="s">
        <v>70</v>
      </c>
      <c r="E4" s="38"/>
      <c r="F4" s="38"/>
      <c r="G4" s="38"/>
      <c r="H4" s="38"/>
      <c r="I4" s="47"/>
    </row>
    <row r="5" ht="17.1" customHeight="1" spans="1:9">
      <c r="A5" s="11" t="s">
        <v>101</v>
      </c>
      <c r="B5" s="40">
        <v>100</v>
      </c>
      <c r="C5" s="11" t="s">
        <v>102</v>
      </c>
      <c r="D5" s="12">
        <f>D6+D7+D8+D9+D12</f>
        <v>28193</v>
      </c>
      <c r="E5" s="41"/>
      <c r="F5" s="41"/>
      <c r="G5" s="41"/>
      <c r="H5" s="41"/>
      <c r="I5" s="47"/>
    </row>
    <row r="6" ht="17.1" customHeight="1" spans="1:9">
      <c r="A6" s="11" t="s">
        <v>103</v>
      </c>
      <c r="B6" s="40">
        <f>SUM(B7:B8)</f>
        <v>100</v>
      </c>
      <c r="C6" s="11" t="s">
        <v>104</v>
      </c>
      <c r="D6" s="42">
        <v>46</v>
      </c>
      <c r="E6" s="41"/>
      <c r="F6" s="41"/>
      <c r="G6" s="41"/>
      <c r="H6" s="41"/>
      <c r="I6" s="47"/>
    </row>
    <row r="7" ht="17.1" customHeight="1" spans="1:9">
      <c r="A7" s="11" t="s">
        <v>105</v>
      </c>
      <c r="B7" s="40">
        <v>100</v>
      </c>
      <c r="C7" s="11" t="s">
        <v>106</v>
      </c>
      <c r="D7" s="42">
        <v>153</v>
      </c>
      <c r="E7" s="41"/>
      <c r="F7" s="41"/>
      <c r="G7" s="41"/>
      <c r="H7" s="41"/>
      <c r="I7" s="47"/>
    </row>
    <row r="8" ht="17.1" customHeight="1" spans="1:9">
      <c r="A8" s="43"/>
      <c r="B8" s="40"/>
      <c r="C8" s="11" t="s">
        <v>107</v>
      </c>
      <c r="D8" s="12">
        <v>121</v>
      </c>
      <c r="E8" s="41"/>
      <c r="F8" s="41"/>
      <c r="G8" s="41"/>
      <c r="H8" s="41"/>
      <c r="I8" s="47"/>
    </row>
    <row r="9" ht="17.1" customHeight="1" spans="1:9">
      <c r="A9" s="11"/>
      <c r="B9" s="12"/>
      <c r="C9" s="11" t="s">
        <v>108</v>
      </c>
      <c r="D9" s="12">
        <v>25291</v>
      </c>
      <c r="E9" s="41"/>
      <c r="F9" s="41"/>
      <c r="G9" s="41"/>
      <c r="H9" s="41"/>
      <c r="I9" s="47"/>
    </row>
    <row r="10" ht="17.1" customHeight="1" spans="1:9">
      <c r="A10" s="11"/>
      <c r="B10" s="12"/>
      <c r="C10" s="11" t="s">
        <v>109</v>
      </c>
      <c r="D10" s="12">
        <v>24300</v>
      </c>
      <c r="E10" s="41"/>
      <c r="F10" s="41"/>
      <c r="G10" s="41"/>
      <c r="H10" s="41"/>
      <c r="I10" s="47"/>
    </row>
    <row r="11" ht="17.1" customHeight="1" spans="1:9">
      <c r="A11" s="11"/>
      <c r="B11" s="12"/>
      <c r="C11" s="11" t="s">
        <v>110</v>
      </c>
      <c r="D11" s="12">
        <v>991</v>
      </c>
      <c r="E11" s="41"/>
      <c r="F11" s="41"/>
      <c r="G11" s="41"/>
      <c r="H11" s="41"/>
      <c r="I11" s="47"/>
    </row>
    <row r="12" ht="17.1" customHeight="1" spans="1:9">
      <c r="A12" s="11"/>
      <c r="B12" s="12"/>
      <c r="C12" s="11" t="s">
        <v>111</v>
      </c>
      <c r="D12" s="12">
        <v>2582</v>
      </c>
      <c r="E12" s="41"/>
      <c r="F12" s="41"/>
      <c r="G12" s="41"/>
      <c r="H12" s="41"/>
      <c r="I12" s="47"/>
    </row>
    <row r="13" ht="17.1" customHeight="1" spans="1:9">
      <c r="A13" s="11"/>
      <c r="B13" s="12"/>
      <c r="C13" s="11" t="s">
        <v>112</v>
      </c>
      <c r="D13" s="12">
        <v>2582</v>
      </c>
      <c r="E13" s="41"/>
      <c r="F13" s="41"/>
      <c r="G13" s="41"/>
      <c r="H13" s="41"/>
      <c r="I13" s="47"/>
    </row>
    <row r="14" ht="17" customHeight="1" spans="1:9">
      <c r="A14" s="11"/>
      <c r="B14" s="12"/>
      <c r="C14" s="11"/>
      <c r="D14" s="12"/>
      <c r="E14" s="41"/>
      <c r="F14" s="41"/>
      <c r="G14" s="41"/>
      <c r="H14" s="41"/>
      <c r="I14" s="47"/>
    </row>
    <row r="15" ht="17.1" customHeight="1" spans="1:9">
      <c r="A15" s="9" t="s">
        <v>71</v>
      </c>
      <c r="B15" s="12">
        <f>B5</f>
        <v>100</v>
      </c>
      <c r="C15" s="9" t="s">
        <v>72</v>
      </c>
      <c r="D15" s="12">
        <v>28193</v>
      </c>
      <c r="E15" s="41"/>
      <c r="F15" s="41"/>
      <c r="G15" s="41"/>
      <c r="H15" s="41"/>
      <c r="I15" s="47"/>
    </row>
    <row r="16" ht="17.1" customHeight="1" spans="1:9">
      <c r="A16" s="11" t="s">
        <v>73</v>
      </c>
      <c r="B16" s="12">
        <v>976</v>
      </c>
      <c r="C16" s="11" t="s">
        <v>74</v>
      </c>
      <c r="D16" s="12">
        <v>37</v>
      </c>
      <c r="E16" s="41"/>
      <c r="F16" s="41"/>
      <c r="G16" s="41"/>
      <c r="H16" s="41"/>
      <c r="I16" s="47"/>
    </row>
    <row r="17" ht="17.1" customHeight="1" spans="1:9">
      <c r="A17" s="11" t="s">
        <v>113</v>
      </c>
      <c r="B17" s="12">
        <v>976</v>
      </c>
      <c r="C17" s="11"/>
      <c r="D17" s="12"/>
      <c r="E17" s="41"/>
      <c r="F17" s="41"/>
      <c r="G17" s="41"/>
      <c r="H17" s="41"/>
      <c r="I17" s="47"/>
    </row>
    <row r="18" ht="17.1" customHeight="1" spans="1:9">
      <c r="A18" s="11" t="s">
        <v>114</v>
      </c>
      <c r="B18" s="12">
        <v>0</v>
      </c>
      <c r="C18" s="11"/>
      <c r="D18" s="12"/>
      <c r="E18" s="41"/>
      <c r="F18" s="41"/>
      <c r="G18" s="41"/>
      <c r="H18" s="41"/>
      <c r="I18" s="47"/>
    </row>
    <row r="19" ht="17.1" customHeight="1" spans="1:9">
      <c r="A19" s="11" t="s">
        <v>115</v>
      </c>
      <c r="B19" s="12">
        <v>12</v>
      </c>
      <c r="C19" s="11"/>
      <c r="D19" s="12"/>
      <c r="E19" s="41"/>
      <c r="F19" s="41"/>
      <c r="G19" s="41"/>
      <c r="H19" s="41"/>
      <c r="I19" s="47"/>
    </row>
    <row r="20" ht="17.1" customHeight="1" spans="1:9">
      <c r="A20" s="11" t="s">
        <v>116</v>
      </c>
      <c r="B20" s="12">
        <v>130</v>
      </c>
      <c r="C20" s="11"/>
      <c r="D20" s="12"/>
      <c r="E20" s="41"/>
      <c r="F20" s="41"/>
      <c r="G20" s="41"/>
      <c r="H20" s="41"/>
      <c r="I20" s="47"/>
    </row>
    <row r="21" ht="17.1" customHeight="1" spans="1:9">
      <c r="A21" s="11" t="s">
        <v>117</v>
      </c>
      <c r="B21" s="12">
        <v>0</v>
      </c>
      <c r="C21" s="11"/>
      <c r="D21" s="12"/>
      <c r="E21" s="41"/>
      <c r="F21" s="41"/>
      <c r="G21" s="41"/>
      <c r="H21" s="41"/>
      <c r="I21" s="47"/>
    </row>
    <row r="22" ht="17.1" customHeight="1" spans="1:9">
      <c r="A22" s="11" t="s">
        <v>118</v>
      </c>
      <c r="B22" s="12">
        <v>36</v>
      </c>
      <c r="C22" s="11"/>
      <c r="D22" s="12"/>
      <c r="E22" s="41"/>
      <c r="F22" s="41"/>
      <c r="G22" s="41"/>
      <c r="H22" s="41"/>
      <c r="I22" s="47"/>
    </row>
    <row r="23" ht="17.1" customHeight="1" spans="1:9">
      <c r="A23" s="11" t="s">
        <v>119</v>
      </c>
      <c r="B23" s="12">
        <v>0</v>
      </c>
      <c r="C23" s="11"/>
      <c r="D23" s="12"/>
      <c r="E23" s="41"/>
      <c r="F23" s="41"/>
      <c r="G23" s="41"/>
      <c r="H23" s="41"/>
      <c r="I23" s="47"/>
    </row>
    <row r="24" ht="17.1" customHeight="1" spans="1:9">
      <c r="A24" s="11" t="s">
        <v>120</v>
      </c>
      <c r="B24" s="12">
        <v>0</v>
      </c>
      <c r="C24" s="11"/>
      <c r="D24" s="12"/>
      <c r="E24" s="41"/>
      <c r="F24" s="41"/>
      <c r="G24" s="41"/>
      <c r="H24" s="41"/>
      <c r="I24" s="47"/>
    </row>
    <row r="25" ht="17.1" customHeight="1" spans="1:9">
      <c r="A25" s="11" t="s">
        <v>121</v>
      </c>
      <c r="B25" s="12">
        <v>0</v>
      </c>
      <c r="C25" s="11"/>
      <c r="D25" s="12"/>
      <c r="E25" s="41"/>
      <c r="F25" s="41"/>
      <c r="G25" s="41"/>
      <c r="H25" s="41"/>
      <c r="I25" s="47"/>
    </row>
    <row r="26" ht="17.1" customHeight="1" spans="1:9">
      <c r="A26" s="11" t="s">
        <v>122</v>
      </c>
      <c r="B26" s="12">
        <v>798</v>
      </c>
      <c r="C26" s="11"/>
      <c r="D26" s="12"/>
      <c r="E26" s="41"/>
      <c r="F26" s="41"/>
      <c r="G26" s="41"/>
      <c r="H26" s="41"/>
      <c r="I26" s="47"/>
    </row>
    <row r="27" ht="17.1" customHeight="1" spans="1:9">
      <c r="A27" s="11" t="s">
        <v>123</v>
      </c>
      <c r="B27" s="12">
        <v>0</v>
      </c>
      <c r="C27" s="11"/>
      <c r="D27" s="12"/>
      <c r="E27" s="41"/>
      <c r="F27" s="41"/>
      <c r="G27" s="41"/>
      <c r="H27" s="41"/>
      <c r="I27" s="47"/>
    </row>
    <row r="28" ht="17.1" customHeight="1" spans="1:9">
      <c r="A28" s="11" t="s">
        <v>124</v>
      </c>
      <c r="B28" s="12">
        <v>1758</v>
      </c>
      <c r="C28" s="44"/>
      <c r="D28" s="45"/>
      <c r="E28" s="41"/>
      <c r="F28" s="41"/>
      <c r="G28" s="41"/>
      <c r="H28" s="41"/>
      <c r="I28" s="47"/>
    </row>
    <row r="29" ht="17.1" customHeight="1" spans="1:9">
      <c r="A29" s="11" t="s">
        <v>125</v>
      </c>
      <c r="B29" s="40">
        <v>2481</v>
      </c>
      <c r="C29" s="11" t="s">
        <v>82</v>
      </c>
      <c r="D29" s="12">
        <v>0</v>
      </c>
      <c r="E29" s="41"/>
      <c r="F29" s="41"/>
      <c r="G29" s="41"/>
      <c r="H29" s="41"/>
      <c r="I29" s="47"/>
    </row>
    <row r="30" ht="17.1" customHeight="1" spans="1:9">
      <c r="A30" s="11" t="s">
        <v>126</v>
      </c>
      <c r="B30" s="40">
        <v>33800</v>
      </c>
      <c r="C30" s="11" t="s">
        <v>83</v>
      </c>
      <c r="D30" s="12">
        <v>0</v>
      </c>
      <c r="E30" s="41"/>
      <c r="F30" s="41"/>
      <c r="G30" s="41"/>
      <c r="H30" s="41"/>
      <c r="I30" s="47"/>
    </row>
    <row r="31" ht="17.1" customHeight="1" spans="1:9">
      <c r="A31" s="11" t="s">
        <v>90</v>
      </c>
      <c r="B31" s="40">
        <v>0</v>
      </c>
      <c r="C31" s="11" t="s">
        <v>127</v>
      </c>
      <c r="D31" s="12">
        <v>0</v>
      </c>
      <c r="E31" s="41"/>
      <c r="F31" s="41"/>
      <c r="G31" s="41"/>
      <c r="H31" s="41"/>
      <c r="I31" s="47"/>
    </row>
    <row r="32" ht="17.1" customHeight="1" spans="1:9">
      <c r="A32" s="11"/>
      <c r="C32" s="11" t="s">
        <v>128</v>
      </c>
      <c r="D32" s="12">
        <v>0</v>
      </c>
      <c r="E32" s="41"/>
      <c r="F32" s="41"/>
      <c r="G32" s="41"/>
      <c r="H32" s="41"/>
      <c r="I32" s="47"/>
    </row>
    <row r="33" ht="17.1" customHeight="1" spans="1:9">
      <c r="A33" s="11"/>
      <c r="B33" s="12"/>
      <c r="C33" s="44" t="s">
        <v>129</v>
      </c>
      <c r="D33" s="45">
        <v>10885</v>
      </c>
      <c r="E33" s="41"/>
      <c r="F33" s="41"/>
      <c r="G33" s="41"/>
      <c r="H33" s="41"/>
      <c r="I33" s="47"/>
    </row>
    <row r="34" ht="17.1" customHeight="1" spans="1:9">
      <c r="A34" s="11"/>
      <c r="B34" s="40"/>
      <c r="C34" s="44"/>
      <c r="D34" s="45"/>
      <c r="E34" s="41"/>
      <c r="F34" s="41"/>
      <c r="G34" s="41"/>
      <c r="H34" s="41"/>
      <c r="I34" s="47"/>
    </row>
    <row r="35" ht="17.1" customHeight="1" spans="1:9">
      <c r="A35" s="11"/>
      <c r="B35" s="40"/>
      <c r="C35" s="46"/>
      <c r="D35" s="12"/>
      <c r="E35" s="41"/>
      <c r="F35" s="41"/>
      <c r="G35" s="41"/>
      <c r="H35" s="41"/>
      <c r="I35" s="47"/>
    </row>
    <row r="36" ht="17.1" customHeight="1" spans="1:9">
      <c r="A36" s="11"/>
      <c r="B36" s="40"/>
      <c r="C36" s="46"/>
      <c r="D36" s="12"/>
      <c r="E36" s="41"/>
      <c r="F36" s="41"/>
      <c r="G36" s="41"/>
      <c r="H36" s="41"/>
      <c r="I36" s="47"/>
    </row>
    <row r="37" ht="23" customHeight="1" spans="1:9">
      <c r="A37" s="9" t="s">
        <v>95</v>
      </c>
      <c r="B37" s="12">
        <f>B15+B16+B28+B29+B30</f>
        <v>39115</v>
      </c>
      <c r="C37" s="9" t="s">
        <v>96</v>
      </c>
      <c r="D37" s="12">
        <f>D15+D16+D33</f>
        <v>39115</v>
      </c>
      <c r="E37" s="41"/>
      <c r="F37" s="41"/>
      <c r="G37" s="41"/>
      <c r="H37" s="41"/>
      <c r="I37" s="47"/>
    </row>
  </sheetData>
  <mergeCells count="2">
    <mergeCell ref="A2:D2"/>
    <mergeCell ref="A3:D3"/>
  </mergeCells>
  <pageMargins left="0.826388888888889" right="0.295138888888889" top="0.629861111111111" bottom="0.708333333333333" header="0.393055555555556" footer="0.393055555555556"/>
  <pageSetup paperSize="9" firstPageNumber="16" pageOrder="overThenDown" orientation="portrait" useFirstPageNumber="1" horizontalDpi="600"/>
  <headerFooter alignWithMargins="0" scaleWithDoc="0">
    <oddFooter>&amp;R  — &amp;P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5"/>
  <sheetViews>
    <sheetView showZeros="0" view="pageBreakPreview" zoomScaleNormal="100" workbookViewId="0">
      <selection activeCell="A1" sqref="A1"/>
    </sheetView>
  </sheetViews>
  <sheetFormatPr defaultColWidth="9" defaultRowHeight="14.25"/>
  <cols>
    <col min="1" max="1" width="31.625" style="15" customWidth="1"/>
    <col min="2" max="2" width="10.625" style="16" customWidth="1"/>
    <col min="3" max="3" width="31.625" style="15" customWidth="1"/>
    <col min="4" max="4" width="10.625" style="16" customWidth="1"/>
    <col min="5" max="5" width="7.625" style="17" customWidth="1"/>
    <col min="6" max="8" width="9" style="17"/>
    <col min="9" max="245" width="9" style="15"/>
    <col min="246" max="16380" width="9" style="18"/>
  </cols>
  <sheetData>
    <row r="1" s="13" customFormat="1" ht="28" customHeight="1" spans="1:245">
      <c r="A1" s="19" t="s">
        <v>130</v>
      </c>
      <c r="B1" s="20"/>
      <c r="C1" s="21"/>
      <c r="D1" s="20"/>
      <c r="E1" s="22"/>
      <c r="F1" s="22"/>
      <c r="G1" s="22"/>
      <c r="H1" s="22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</row>
    <row r="2" s="14" customFormat="1" ht="39" customHeight="1" spans="1:8">
      <c r="A2" s="23" t="s">
        <v>131</v>
      </c>
      <c r="B2" s="23"/>
      <c r="C2" s="23"/>
      <c r="D2" s="23"/>
      <c r="E2" s="24"/>
      <c r="F2" s="25"/>
      <c r="G2" s="25"/>
      <c r="H2" s="25"/>
    </row>
    <row r="3" s="2" customFormat="1" ht="17" customHeight="1" spans="1:7">
      <c r="A3" s="26"/>
      <c r="B3" s="26"/>
      <c r="C3" s="26"/>
      <c r="D3" s="27" t="s">
        <v>99</v>
      </c>
      <c r="E3" s="28"/>
      <c r="F3" s="28"/>
      <c r="G3" s="28"/>
    </row>
    <row r="4" s="2" customFormat="1" ht="36" customHeight="1" spans="1:8">
      <c r="A4" s="7" t="s">
        <v>100</v>
      </c>
      <c r="B4" s="7" t="s">
        <v>70</v>
      </c>
      <c r="C4" s="7" t="s">
        <v>100</v>
      </c>
      <c r="D4" s="7" t="s">
        <v>70</v>
      </c>
      <c r="E4" s="29"/>
      <c r="F4" s="29"/>
      <c r="G4" s="29"/>
      <c r="H4" s="30"/>
    </row>
    <row r="5" s="2" customFormat="1" ht="27" customHeight="1" spans="1:8">
      <c r="A5" s="11" t="s">
        <v>132</v>
      </c>
      <c r="B5" s="31">
        <v>0</v>
      </c>
      <c r="C5" s="11" t="s">
        <v>133</v>
      </c>
      <c r="D5" s="31"/>
      <c r="E5" s="32"/>
      <c r="F5" s="32"/>
      <c r="G5" s="32"/>
      <c r="H5" s="30"/>
    </row>
    <row r="6" s="2" customFormat="1" ht="27" customHeight="1" spans="1:8">
      <c r="A6" s="11" t="s">
        <v>134</v>
      </c>
      <c r="B6" s="31">
        <v>0</v>
      </c>
      <c r="C6" s="11" t="s">
        <v>135</v>
      </c>
      <c r="D6" s="31">
        <v>0</v>
      </c>
      <c r="E6" s="32"/>
      <c r="F6" s="32"/>
      <c r="G6" s="32"/>
      <c r="H6" s="30"/>
    </row>
    <row r="7" s="2" customFormat="1" ht="27" customHeight="1" spans="1:8">
      <c r="A7" s="11" t="s">
        <v>136</v>
      </c>
      <c r="B7" s="31">
        <v>0</v>
      </c>
      <c r="C7" s="11" t="s">
        <v>137</v>
      </c>
      <c r="D7" s="31">
        <v>0</v>
      </c>
      <c r="E7" s="32"/>
      <c r="F7" s="32"/>
      <c r="G7" s="32"/>
      <c r="H7" s="30"/>
    </row>
    <row r="8" s="2" customFormat="1" ht="27" customHeight="1" spans="1:8">
      <c r="A8" s="11" t="s">
        <v>138</v>
      </c>
      <c r="B8" s="31">
        <v>0</v>
      </c>
      <c r="C8" s="11" t="s">
        <v>139</v>
      </c>
      <c r="D8" s="31">
        <v>0</v>
      </c>
      <c r="E8" s="32"/>
      <c r="F8" s="32"/>
      <c r="G8" s="32"/>
      <c r="H8" s="30"/>
    </row>
    <row r="9" s="2" customFormat="1" ht="27" customHeight="1" spans="1:8">
      <c r="A9" s="11" t="s">
        <v>140</v>
      </c>
      <c r="B9" s="31">
        <v>0</v>
      </c>
      <c r="C9" s="11"/>
      <c r="D9" s="31"/>
      <c r="E9" s="32"/>
      <c r="F9" s="32"/>
      <c r="G9" s="32"/>
      <c r="H9" s="30"/>
    </row>
    <row r="10" s="2" customFormat="1" ht="27" customHeight="1" spans="1:8">
      <c r="A10" s="11"/>
      <c r="B10" s="31"/>
      <c r="C10" s="11"/>
      <c r="D10" s="31"/>
      <c r="E10" s="32"/>
      <c r="F10" s="32"/>
      <c r="G10" s="32"/>
      <c r="H10" s="30"/>
    </row>
    <row r="11" s="2" customFormat="1" ht="27" customHeight="1" spans="1:8">
      <c r="A11" s="11"/>
      <c r="B11" s="31"/>
      <c r="C11" s="11"/>
      <c r="D11" s="31"/>
      <c r="E11" s="32"/>
      <c r="F11" s="32"/>
      <c r="G11" s="32"/>
      <c r="H11" s="30"/>
    </row>
    <row r="12" s="2" customFormat="1" ht="27" customHeight="1" spans="1:8">
      <c r="A12" s="11"/>
      <c r="B12" s="31"/>
      <c r="C12" s="11"/>
      <c r="D12" s="31"/>
      <c r="E12" s="32"/>
      <c r="F12" s="32"/>
      <c r="G12" s="32"/>
      <c r="H12" s="30"/>
    </row>
    <row r="13" s="2" customFormat="1" ht="27" customHeight="1" spans="1:8">
      <c r="A13" s="11"/>
      <c r="B13" s="31"/>
      <c r="C13" s="11"/>
      <c r="D13" s="31"/>
      <c r="E13" s="32"/>
      <c r="F13" s="32"/>
      <c r="G13" s="32"/>
      <c r="H13" s="30"/>
    </row>
    <row r="14" s="2" customFormat="1" ht="27" customHeight="1" spans="1:8">
      <c r="A14" s="9" t="s">
        <v>71</v>
      </c>
      <c r="B14" s="31">
        <v>0</v>
      </c>
      <c r="C14" s="9" t="s">
        <v>72</v>
      </c>
      <c r="D14" s="31"/>
      <c r="E14" s="32"/>
      <c r="F14" s="32"/>
      <c r="G14" s="32"/>
      <c r="H14" s="30"/>
    </row>
    <row r="15" s="2" customFormat="1" ht="27" customHeight="1" spans="1:8">
      <c r="A15" s="11" t="s">
        <v>141</v>
      </c>
      <c r="B15" s="31">
        <v>83</v>
      </c>
      <c r="C15" s="11" t="s">
        <v>74</v>
      </c>
      <c r="D15" s="31">
        <v>0</v>
      </c>
      <c r="E15" s="32"/>
      <c r="F15" s="32"/>
      <c r="G15" s="32"/>
      <c r="H15" s="30"/>
    </row>
    <row r="16" s="2" customFormat="1" ht="27" customHeight="1" spans="1:8">
      <c r="A16" s="11" t="s">
        <v>142</v>
      </c>
      <c r="B16" s="31">
        <v>130</v>
      </c>
      <c r="C16" s="11"/>
      <c r="D16" s="31"/>
      <c r="E16" s="32"/>
      <c r="F16" s="32"/>
      <c r="G16" s="32"/>
      <c r="H16" s="30"/>
    </row>
    <row r="17" s="2" customFormat="1" ht="27" customHeight="1" spans="1:8">
      <c r="A17" s="11" t="s">
        <v>90</v>
      </c>
      <c r="B17" s="31">
        <v>0</v>
      </c>
      <c r="C17" s="11" t="s">
        <v>127</v>
      </c>
      <c r="D17" s="31">
        <v>0</v>
      </c>
      <c r="E17" s="32"/>
      <c r="F17" s="32"/>
      <c r="G17" s="32"/>
      <c r="H17" s="30"/>
    </row>
    <row r="18" s="2" customFormat="1" ht="27" customHeight="1" spans="1:8">
      <c r="A18" s="11"/>
      <c r="B18" s="31"/>
      <c r="C18" s="11" t="s">
        <v>82</v>
      </c>
      <c r="D18" s="31">
        <v>0</v>
      </c>
      <c r="E18" s="32"/>
      <c r="F18" s="32"/>
      <c r="G18" s="32"/>
      <c r="H18" s="30"/>
    </row>
    <row r="19" s="2" customFormat="1" ht="27" customHeight="1" spans="1:8">
      <c r="A19" s="11"/>
      <c r="B19" s="31"/>
      <c r="C19" s="11" t="s">
        <v>143</v>
      </c>
      <c r="D19" s="31">
        <v>213</v>
      </c>
      <c r="E19" s="32"/>
      <c r="F19" s="32"/>
      <c r="G19" s="32"/>
      <c r="H19" s="30"/>
    </row>
    <row r="20" s="2" customFormat="1" ht="27" customHeight="1" spans="1:8">
      <c r="A20" s="11"/>
      <c r="B20" s="31"/>
      <c r="C20" s="11"/>
      <c r="D20" s="31"/>
      <c r="E20" s="32"/>
      <c r="F20" s="32"/>
      <c r="G20" s="32"/>
      <c r="H20" s="30"/>
    </row>
    <row r="21" s="2" customFormat="1" ht="27" customHeight="1" spans="1:8">
      <c r="A21" s="11"/>
      <c r="B21" s="31"/>
      <c r="C21" s="11"/>
      <c r="D21" s="31"/>
      <c r="E21" s="32"/>
      <c r="F21" s="32"/>
      <c r="G21" s="32"/>
      <c r="H21" s="30"/>
    </row>
    <row r="22" s="2" customFormat="1" ht="27" customHeight="1" spans="1:8">
      <c r="A22" s="11"/>
      <c r="B22" s="31"/>
      <c r="C22" s="11"/>
      <c r="D22" s="31"/>
      <c r="E22" s="32"/>
      <c r="F22" s="32"/>
      <c r="G22" s="32"/>
      <c r="H22" s="30"/>
    </row>
    <row r="23" s="2" customFormat="1" ht="27" customHeight="1" spans="1:8">
      <c r="A23" s="11"/>
      <c r="B23" s="31"/>
      <c r="C23" s="11"/>
      <c r="D23" s="31"/>
      <c r="E23" s="32"/>
      <c r="F23" s="32"/>
      <c r="G23" s="32"/>
      <c r="H23" s="30"/>
    </row>
    <row r="24" s="2" customFormat="1" ht="27" customHeight="1" spans="1:8">
      <c r="A24" s="11"/>
      <c r="B24" s="31"/>
      <c r="C24" s="11"/>
      <c r="D24" s="31"/>
      <c r="E24" s="32"/>
      <c r="F24" s="32"/>
      <c r="G24" s="32"/>
      <c r="H24" s="30"/>
    </row>
    <row r="25" s="2" customFormat="1" ht="27" customHeight="1" spans="1:8">
      <c r="A25" s="9" t="s">
        <v>95</v>
      </c>
      <c r="B25" s="31">
        <v>213</v>
      </c>
      <c r="C25" s="9" t="s">
        <v>96</v>
      </c>
      <c r="D25" s="31">
        <v>213</v>
      </c>
      <c r="E25" s="32"/>
      <c r="F25" s="32"/>
      <c r="G25" s="32"/>
      <c r="H25" s="30"/>
    </row>
  </sheetData>
  <mergeCells count="1">
    <mergeCell ref="A2:D2"/>
  </mergeCells>
  <printOptions horizontalCentered="1"/>
  <pageMargins left="0.590277777777778" right="0.590277777777778" top="0.944444444444444" bottom="0.904861111111111" header="0.550694444444444" footer="0.511805555555556"/>
  <pageSetup paperSize="9" firstPageNumber="17" orientation="portrait" useFirstPageNumber="1" horizontalDpi="600" verticalDpi="600"/>
  <headerFooter alignWithMargins="0">
    <oddFooter>&amp;L— &amp;P —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showGridLines="0" showZeros="0" workbookViewId="0">
      <selection activeCell="R5" sqref="R5"/>
    </sheetView>
  </sheetViews>
  <sheetFormatPr defaultColWidth="9.15" defaultRowHeight="14.25"/>
  <cols>
    <col min="1" max="1" width="29" style="2" customWidth="1"/>
    <col min="2" max="2" width="11.7333333333333" style="2" customWidth="1"/>
    <col min="3" max="3" width="12.0333333333333" style="2" customWidth="1"/>
    <col min="4" max="4" width="13.375" style="2" customWidth="1"/>
    <col min="5" max="5" width="13.825" style="2" customWidth="1"/>
    <col min="6" max="6" width="13.9833333333333" style="2" customWidth="1"/>
    <col min="7" max="7" width="11.4416666666667" style="2" customWidth="1"/>
    <col min="8" max="8" width="8.53333333333333" style="2" customWidth="1"/>
    <col min="9" max="9" width="9.125" style="2" customWidth="1"/>
    <col min="10" max="16384" width="9.15" style="3" customWidth="1"/>
  </cols>
  <sheetData>
    <row r="1" s="1" customFormat="1" ht="24" customHeight="1" spans="1:1">
      <c r="A1" s="4" t="s">
        <v>144</v>
      </c>
    </row>
    <row r="2" s="2" customFormat="1" ht="28" customHeight="1" spans="1:9">
      <c r="A2" s="5" t="s">
        <v>145</v>
      </c>
      <c r="B2" s="5"/>
      <c r="C2" s="5"/>
      <c r="D2" s="5"/>
      <c r="E2" s="5"/>
      <c r="F2" s="5"/>
      <c r="G2" s="5"/>
      <c r="H2" s="5"/>
      <c r="I2" s="5"/>
    </row>
    <row r="3" s="2" customFormat="1" ht="17" customHeight="1" spans="1:9">
      <c r="A3" s="6" t="s">
        <v>99</v>
      </c>
      <c r="B3" s="6"/>
      <c r="C3" s="6"/>
      <c r="D3" s="6"/>
      <c r="E3" s="6"/>
      <c r="F3" s="6"/>
      <c r="G3" s="6"/>
      <c r="H3" s="6"/>
      <c r="I3" s="6"/>
    </row>
    <row r="4" s="2" customFormat="1" ht="12.75" customHeight="1" spans="1:9">
      <c r="A4" s="7" t="s">
        <v>4</v>
      </c>
      <c r="B4" s="8" t="s">
        <v>146</v>
      </c>
      <c r="C4" s="8" t="s">
        <v>147</v>
      </c>
      <c r="D4" s="8" t="s">
        <v>148</v>
      </c>
      <c r="E4" s="8" t="s">
        <v>149</v>
      </c>
      <c r="F4" s="8" t="s">
        <v>150</v>
      </c>
      <c r="G4" s="8" t="s">
        <v>151</v>
      </c>
      <c r="H4" s="8" t="s">
        <v>152</v>
      </c>
      <c r="I4" s="8" t="s">
        <v>153</v>
      </c>
    </row>
    <row r="5" s="2" customFormat="1" ht="36" customHeight="1" spans="1:9">
      <c r="A5" s="9"/>
      <c r="B5" s="10"/>
      <c r="C5" s="10"/>
      <c r="D5" s="10"/>
      <c r="E5" s="10"/>
      <c r="F5" s="10"/>
      <c r="G5" s="10"/>
      <c r="H5" s="10"/>
      <c r="I5" s="10"/>
    </row>
    <row r="6" s="2" customFormat="1" ht="22" customHeight="1" spans="1:9">
      <c r="A6" s="11" t="s">
        <v>154</v>
      </c>
      <c r="B6" s="12">
        <f t="shared" ref="B6:B20" si="0">D6+E6</f>
        <v>24178</v>
      </c>
      <c r="C6" s="12">
        <v>0</v>
      </c>
      <c r="D6" s="12">
        <v>8409</v>
      </c>
      <c r="E6" s="12">
        <v>15769</v>
      </c>
      <c r="F6" s="12">
        <v>0</v>
      </c>
      <c r="G6" s="12">
        <v>0</v>
      </c>
      <c r="H6" s="12">
        <v>0</v>
      </c>
      <c r="I6" s="12"/>
    </row>
    <row r="7" s="2" customFormat="1" ht="22" customHeight="1" spans="1:9">
      <c r="A7" s="11" t="s">
        <v>155</v>
      </c>
      <c r="B7" s="12">
        <f t="shared" si="0"/>
        <v>10645</v>
      </c>
      <c r="C7" s="12">
        <v>0</v>
      </c>
      <c r="D7" s="12">
        <v>2426</v>
      </c>
      <c r="E7" s="12">
        <v>8219</v>
      </c>
      <c r="F7" s="12">
        <v>0</v>
      </c>
      <c r="G7" s="12">
        <v>0</v>
      </c>
      <c r="H7" s="12">
        <v>0</v>
      </c>
      <c r="I7" s="12"/>
    </row>
    <row r="8" s="2" customFormat="1" ht="22" customHeight="1" spans="1:9">
      <c r="A8" s="11" t="s">
        <v>156</v>
      </c>
      <c r="B8" s="12">
        <f t="shared" si="0"/>
        <v>8708</v>
      </c>
      <c r="C8" s="12">
        <v>0</v>
      </c>
      <c r="D8" s="12">
        <v>1487</v>
      </c>
      <c r="E8" s="12">
        <v>7221</v>
      </c>
      <c r="F8" s="12">
        <v>0</v>
      </c>
      <c r="G8" s="12">
        <v>0</v>
      </c>
      <c r="H8" s="12">
        <v>0</v>
      </c>
      <c r="I8" s="12"/>
    </row>
    <row r="9" s="2" customFormat="1" ht="22" customHeight="1" spans="1:9">
      <c r="A9" s="11" t="s">
        <v>157</v>
      </c>
      <c r="B9" s="12">
        <f t="shared" si="0"/>
        <v>102</v>
      </c>
      <c r="C9" s="12">
        <v>0</v>
      </c>
      <c r="D9" s="12">
        <v>87</v>
      </c>
      <c r="E9" s="12">
        <v>15</v>
      </c>
      <c r="F9" s="12">
        <v>0</v>
      </c>
      <c r="G9" s="12">
        <v>0</v>
      </c>
      <c r="H9" s="12">
        <v>0</v>
      </c>
      <c r="I9" s="12"/>
    </row>
    <row r="10" s="2" customFormat="1" ht="22" customHeight="1" spans="1:9">
      <c r="A10" s="11" t="s">
        <v>158</v>
      </c>
      <c r="B10" s="12">
        <f t="shared" si="0"/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/>
    </row>
    <row r="11" s="2" customFormat="1" ht="22" customHeight="1" spans="1:9">
      <c r="A11" s="11" t="s">
        <v>159</v>
      </c>
      <c r="B11" s="12">
        <f t="shared" si="0"/>
        <v>323</v>
      </c>
      <c r="C11" s="12">
        <v>0</v>
      </c>
      <c r="D11" s="12">
        <v>12</v>
      </c>
      <c r="E11" s="12">
        <v>311</v>
      </c>
      <c r="F11" s="12">
        <v>0</v>
      </c>
      <c r="G11" s="12">
        <v>0</v>
      </c>
      <c r="H11" s="12">
        <v>0</v>
      </c>
      <c r="I11" s="12"/>
    </row>
    <row r="12" s="2" customFormat="1" ht="22" customHeight="1" spans="1:9">
      <c r="A12" s="11" t="s">
        <v>160</v>
      </c>
      <c r="B12" s="12">
        <f t="shared" si="0"/>
        <v>4398</v>
      </c>
      <c r="C12" s="12">
        <v>0</v>
      </c>
      <c r="D12" s="12">
        <v>4396</v>
      </c>
      <c r="E12" s="12">
        <v>2</v>
      </c>
      <c r="F12" s="12">
        <v>0</v>
      </c>
      <c r="G12" s="12">
        <v>0</v>
      </c>
      <c r="H12" s="12">
        <v>0</v>
      </c>
      <c r="I12" s="12"/>
    </row>
    <row r="13" s="2" customFormat="1" ht="22" customHeight="1" spans="1:9">
      <c r="A13" s="11" t="s">
        <v>161</v>
      </c>
      <c r="B13" s="12">
        <f t="shared" si="0"/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/>
    </row>
    <row r="14" s="2" customFormat="1" ht="22" customHeight="1" spans="1:9">
      <c r="A14" s="11" t="s">
        <v>162</v>
      </c>
      <c r="B14" s="12">
        <f t="shared" si="0"/>
        <v>21106</v>
      </c>
      <c r="C14" s="12">
        <v>0</v>
      </c>
      <c r="D14" s="12">
        <v>5256</v>
      </c>
      <c r="E14" s="12">
        <v>15850</v>
      </c>
      <c r="F14" s="12">
        <v>0</v>
      </c>
      <c r="G14" s="12">
        <v>0</v>
      </c>
      <c r="H14" s="12">
        <v>0</v>
      </c>
      <c r="I14" s="12"/>
    </row>
    <row r="15" s="2" customFormat="1" ht="22" customHeight="1" spans="1:9">
      <c r="A15" s="11" t="s">
        <v>163</v>
      </c>
      <c r="B15" s="12">
        <f t="shared" si="0"/>
        <v>20862</v>
      </c>
      <c r="C15" s="12">
        <v>0</v>
      </c>
      <c r="D15" s="12">
        <v>5233</v>
      </c>
      <c r="E15" s="12">
        <v>15629</v>
      </c>
      <c r="F15" s="12">
        <v>0</v>
      </c>
      <c r="G15" s="12">
        <v>0</v>
      </c>
      <c r="H15" s="12">
        <v>0</v>
      </c>
      <c r="I15" s="12"/>
    </row>
    <row r="16" s="2" customFormat="1" ht="22" customHeight="1" spans="1:9">
      <c r="A16" s="11" t="s">
        <v>164</v>
      </c>
      <c r="B16" s="12">
        <f t="shared" si="0"/>
        <v>130</v>
      </c>
      <c r="C16" s="12">
        <v>0</v>
      </c>
      <c r="D16" s="12">
        <v>23</v>
      </c>
      <c r="E16" s="12">
        <v>107</v>
      </c>
      <c r="F16" s="12">
        <v>0</v>
      </c>
      <c r="G16" s="12">
        <v>0</v>
      </c>
      <c r="H16" s="12">
        <v>0</v>
      </c>
      <c r="I16" s="12"/>
    </row>
    <row r="17" s="2" customFormat="1" ht="22" customHeight="1" spans="1:9">
      <c r="A17" s="11" t="s">
        <v>165</v>
      </c>
      <c r="B17" s="12">
        <f t="shared" si="0"/>
        <v>114</v>
      </c>
      <c r="C17" s="12">
        <v>0</v>
      </c>
      <c r="D17" s="12">
        <v>0</v>
      </c>
      <c r="E17" s="12">
        <v>114</v>
      </c>
      <c r="F17" s="12">
        <v>0</v>
      </c>
      <c r="G17" s="12">
        <v>0</v>
      </c>
      <c r="H17" s="12">
        <v>0</v>
      </c>
      <c r="I17" s="12"/>
    </row>
    <row r="18" s="2" customFormat="1" ht="22" customHeight="1" spans="1:9">
      <c r="A18" s="11" t="s">
        <v>166</v>
      </c>
      <c r="B18" s="12">
        <f t="shared" si="0"/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/>
    </row>
    <row r="19" s="2" customFormat="1" ht="22" customHeight="1" spans="1:9">
      <c r="A19" s="11" t="s">
        <v>167</v>
      </c>
      <c r="B19" s="12">
        <f t="shared" si="0"/>
        <v>3072</v>
      </c>
      <c r="C19" s="12">
        <v>0</v>
      </c>
      <c r="D19" s="12">
        <v>3153</v>
      </c>
      <c r="E19" s="12">
        <v>-81</v>
      </c>
      <c r="F19" s="12">
        <v>0</v>
      </c>
      <c r="G19" s="12">
        <v>0</v>
      </c>
      <c r="H19" s="12">
        <v>0</v>
      </c>
      <c r="I19" s="12"/>
    </row>
    <row r="20" s="2" customFormat="1" ht="22" customHeight="1" spans="1:9">
      <c r="A20" s="11" t="s">
        <v>168</v>
      </c>
      <c r="B20" s="12">
        <f t="shared" si="0"/>
        <v>25550</v>
      </c>
      <c r="C20" s="12">
        <v>0</v>
      </c>
      <c r="D20" s="12">
        <v>25133</v>
      </c>
      <c r="E20" s="12">
        <v>417</v>
      </c>
      <c r="F20" s="12">
        <v>0</v>
      </c>
      <c r="G20" s="12">
        <v>0</v>
      </c>
      <c r="H20" s="12">
        <v>0</v>
      </c>
      <c r="I20" s="12"/>
    </row>
    <row r="21" s="2" customFormat="1" ht="15.55" customHeight="1"/>
  </sheetData>
  <mergeCells count="11">
    <mergeCell ref="A2:I2"/>
    <mergeCell ref="A3:I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86805555555556" right="0.295138888888889" top="0.904861111111111" bottom="0.944444444444444" header="0.393055555555556" footer="0.66875"/>
  <pageSetup paperSize="9" firstPageNumber="18" fitToWidth="0" fitToHeight="0" pageOrder="overThenDown" orientation="landscape" useFirstPageNumber="1" horizontalDpi="600"/>
  <headerFooter alignWithMargins="0" scaleWithDoc="0">
    <oddFooter>&amp;R—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2023年区级一般公共预算收入完成情况表</vt:lpstr>
      <vt:lpstr>2023年一般公共预算支出完成情况表</vt:lpstr>
      <vt:lpstr>2023年双清区一般公共预算收支决算平衡表</vt:lpstr>
      <vt:lpstr>2023年双清区政府性基金预算收支情况表</vt:lpstr>
      <vt:lpstr>2023年双清区国有资本经营预算收支总表</vt:lpstr>
      <vt:lpstr>2023年度双清区社会保险基金预算收支情况表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2019-03-22T01:31:00Z</dcterms:created>
  <dcterms:modified xsi:type="dcterms:W3CDTF">2024-07-25T03:33:52Z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6728CE103A5A4613913708C7453B8C69_13</vt:lpwstr>
  </property>
</Properties>
</file>